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4000" windowHeight="9465" tabRatio="925" firstSheet="1" activeTab="28"/>
  </bookViews>
  <sheets>
    <sheet name="base" sheetId="1" state="hidden" r:id="rId1"/>
    <sheet name="ÍNDICE" sheetId="2" r:id="rId2"/>
    <sheet name="04014 - INSTRUÇÕES" sheetId="3" r:id="rId3"/>
    <sheet name="AC" sheetId="4" r:id="rId4"/>
    <sheet name="AL" sheetId="5" r:id="rId5"/>
    <sheet name="AP" sheetId="6" r:id="rId6"/>
    <sheet name="AM" sheetId="7" r:id="rId7"/>
    <sheet name="BA" sheetId="8" r:id="rId8"/>
    <sheet name="BSB" sheetId="9" r:id="rId9"/>
    <sheet name="CE" sheetId="10" r:id="rId10"/>
    <sheet name="ES" sheetId="11" r:id="rId11"/>
    <sheet name="GO" sheetId="12" r:id="rId12"/>
    <sheet name="MA" sheetId="13" r:id="rId13"/>
    <sheet name="MT" sheetId="14" r:id="rId14"/>
    <sheet name="MS" sheetId="15" r:id="rId15"/>
    <sheet name="MG" sheetId="16" r:id="rId16"/>
    <sheet name="PA" sheetId="17" r:id="rId17"/>
    <sheet name="PB" sheetId="18" r:id="rId18"/>
    <sheet name="PR" sheetId="19" r:id="rId19"/>
    <sheet name="PE" sheetId="20" r:id="rId20"/>
    <sheet name="PI" sheetId="21" r:id="rId21"/>
    <sheet name="RJ" sheetId="22" r:id="rId22"/>
    <sheet name="RN" sheetId="23" r:id="rId23"/>
    <sheet name="RS" sheetId="24" r:id="rId24"/>
    <sheet name="RO" sheetId="25" r:id="rId25"/>
    <sheet name="RR" sheetId="26" r:id="rId26"/>
    <sheet name="SC" sheetId="27" r:id="rId27"/>
    <sheet name="SE" sheetId="28" r:id="rId28"/>
    <sheet name="SP" sheetId="29" r:id="rId29"/>
    <sheet name="TO" sheetId="30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\0">#REF!</definedName>
    <definedName name="\d">#N/A</definedName>
    <definedName name="_Key1" hidden="1">#REF!</definedName>
    <definedName name="_Order1" hidden="1">255</definedName>
    <definedName name="_Sort" hidden="1">#REF!</definedName>
    <definedName name="AD_VALOREM" localSheetId="2">#REF!</definedName>
    <definedName name="AD_VALOREM">#REF!</definedName>
    <definedName name="AR">#N/A</definedName>
    <definedName name="_xlnm.Print_Area" localSheetId="3">'AC'!$A$1:$I$32</definedName>
    <definedName name="_xlnm.Print_Area" localSheetId="4">'AL'!$A$1:$I$32</definedName>
    <definedName name="_xlnm.Print_Area" localSheetId="6">'AM'!$A$1:$I$32</definedName>
    <definedName name="_xlnm.Print_Area" localSheetId="5">'AP'!$A$1:$I$32</definedName>
    <definedName name="_xlnm.Print_Area" localSheetId="7">'BA'!$A$1:$I$32</definedName>
    <definedName name="_xlnm.Print_Area" localSheetId="0">'base'!$A$1:$I$33</definedName>
    <definedName name="_xlnm.Print_Area" localSheetId="8">'BSB'!$A$1:$I$32</definedName>
    <definedName name="_xlnm.Print_Area" localSheetId="9">'CE'!$A$1:$I$32</definedName>
    <definedName name="_xlnm.Print_Area" localSheetId="10">'ES'!$A$1:$I$32</definedName>
    <definedName name="_xlnm.Print_Area" localSheetId="11">'GO'!$A$1:$I$32</definedName>
    <definedName name="_xlnm.Print_Area" localSheetId="1">'ÍNDICE'!$A$1:$E$28</definedName>
    <definedName name="_xlnm.Print_Area" localSheetId="12">'MA'!$A$1:$I$32</definedName>
    <definedName name="_xlnm.Print_Area" localSheetId="15">'MG'!$A$1:$I$32</definedName>
    <definedName name="_xlnm.Print_Area" localSheetId="14">'MS'!$A$1:$I$32</definedName>
    <definedName name="_xlnm.Print_Area" localSheetId="13">'MT'!$A$1:$I$32</definedName>
    <definedName name="_xlnm.Print_Area" localSheetId="16">'PA'!$A$1:$I$32</definedName>
    <definedName name="_xlnm.Print_Area" localSheetId="17">'PB'!$A$1:$I$32</definedName>
    <definedName name="_xlnm.Print_Area" localSheetId="19">'PE'!$A$1:$I$32</definedName>
    <definedName name="_xlnm.Print_Area" localSheetId="20">'PI'!$A$1:$I$32</definedName>
    <definedName name="_xlnm.Print_Area" localSheetId="18">'PR'!$A$1:$I$32</definedName>
    <definedName name="_xlnm.Print_Area" localSheetId="21">'RJ'!$A$1:$I$32</definedName>
    <definedName name="_xlnm.Print_Area" localSheetId="22">'RN'!$A$1:$I$32</definedName>
    <definedName name="_xlnm.Print_Area" localSheetId="24">'RO'!$A$1:$I$32</definedName>
    <definedName name="_xlnm.Print_Area" localSheetId="25">'RR'!$A$1:$I$32</definedName>
    <definedName name="_xlnm.Print_Area" localSheetId="23">'RS'!$A$1:$I$32</definedName>
    <definedName name="_xlnm.Print_Area" localSheetId="26">'SC'!$A$1:$I$32</definedName>
    <definedName name="_xlnm.Print_Area" localSheetId="27">'SE'!$A$1:$I$32</definedName>
    <definedName name="_xlnm.Print_Area" localSheetId="28">'SP'!$A$1:$I$32</definedName>
    <definedName name="_xlnm.Print_Area" localSheetId="29">'TO'!$A$1:$I$32</definedName>
    <definedName name="CELULA">#REF!</definedName>
    <definedName name="CEP" localSheetId="2">#REF!</definedName>
    <definedName name="CEP">#REF!</definedName>
    <definedName name="COLETA">#N/A</definedName>
    <definedName name="COLETA_DOMICILIÁRIA" localSheetId="2">#REF!</definedName>
    <definedName name="COLETA_DOMICILIÁRIA">#REF!</definedName>
    <definedName name="Comparação">'[4]FAIXA DE CEP CAPITAL'!$A$3:$R$164</definedName>
    <definedName name="CONTADOR">#REF!</definedName>
    <definedName name="COPIA">'[4]FAIXA DE CEP CAPITAL'!#REF!</definedName>
    <definedName name="COTAmínima_FATURAMENTO" localSheetId="2">#REF!</definedName>
    <definedName name="COTAmínima_FATURAMENTO">#REF!</definedName>
    <definedName name="DISQUE_SEDEX" localSheetId="2">#REF!</definedName>
    <definedName name="DISQUE_SEDEX">#REF!</definedName>
    <definedName name="docpriout2002">'[4]FAIXA DE CEP CAPITAL'!$B$5:$R$221</definedName>
    <definedName name="DR">#REF!</definedName>
    <definedName name="DR_1">#REF!</definedName>
    <definedName name="DR_2">#REF!</definedName>
    <definedName name="EXIBE_MENU">#REF!</definedName>
    <definedName name="FAX">'[4]FAIXA DE CEP CAPITAL'!#REF!</definedName>
    <definedName name="FAX_4_S">'[4]FAIXA DE CEP CAPITAL'!#REF!</definedName>
    <definedName name="FAX_BORDO">'[4]FAIXA DE CEP CAPITAL'!#REF!</definedName>
    <definedName name="FAX_P_1">'[4]FAIXA DE CEP CAPITAL'!#REF!</definedName>
    <definedName name="FAX_P_2">'[4]FAIXA DE CEP CAPITAL'!#REF!</definedName>
    <definedName name="FAX_P_3">'[4]FAIXA DE CEP CAPITAL'!#REF!</definedName>
    <definedName name="FAX_P_4">'[4]FAIXA DE CEP CAPITAL'!#REF!</definedName>
    <definedName name="FAX_S_1">'[4]FAIXA DE CEP CAPITAL'!#REF!</definedName>
    <definedName name="FAX_S_2">'[4]FAIXA DE CEP CAPITAL'!#REF!</definedName>
    <definedName name="FAX_S_3">'[4]FAIXA DE CEP CAPITAL'!#REF!</definedName>
    <definedName name="FIM">#REF!</definedName>
    <definedName name="FO">#REF!</definedName>
    <definedName name="FS">#N/A</definedName>
    <definedName name="FT_1">#N/A</definedName>
    <definedName name="FT_A">#N/A</definedName>
    <definedName name="GRAVAR">#REF!</definedName>
    <definedName name="ICMS">'[4]FAIXA DE CEP CAPITAL'!#REF!</definedName>
    <definedName name="IMPRIME">#REF!</definedName>
    <definedName name="INDENIZAÇÃO" localSheetId="2">#REF!</definedName>
    <definedName name="INDENIZAÇÃO">#REF!</definedName>
    <definedName name="inter2">'[4]FAIXA DE CEP CAPITAL'!$B$5:$T$221</definedName>
    <definedName name="inter4">#REF!</definedName>
    <definedName name="interdocpri">'[4]FAIXA DE CEP CAPITAL'!$B$5:$R$221</definedName>
    <definedName name="jun2003">'[4]FAIXA DE CEP CAPITAL'!$B$5:$S$221</definedName>
    <definedName name="LIMITE_MaxímoDECLARAÇÃOValor" localSheetId="2">#REF!</definedName>
    <definedName name="LIMITE_MaxímoDECLARAÇÃOValor">#REF!</definedName>
    <definedName name="matrizcolissal">'[4]FAIXA DE CEP CAPITAL'!$A$3:$E$636</definedName>
    <definedName name="matrizcustos">'[4]FAIXA DE CEP CAPITAL'!$B$3:$S$164</definedName>
    <definedName name="matrizems">'[4]FAIXA DE CEP CAPITAL'!$B$3:$Q$175</definedName>
    <definedName name="matrizlcaoaereo">'[4]FAIXA DE CEP CAPITAL'!$A$3:$D$97</definedName>
    <definedName name="matrizlcaosal">'[4]FAIXA DE CEP CAPITAL'!$A$3:$D$90</definedName>
    <definedName name="matrizmalam">'[4]FAIXA DE CEP CAPITAL'!$A$3:$F$90</definedName>
    <definedName name="MENU">#REF!</definedName>
    <definedName name="PARAM1">'[4]FAIXA DE CEP CAPITAL'!#REF!</definedName>
    <definedName name="PARAM2">'[4]FAIXA DE CEP CAPITAL'!#REF!</definedName>
    <definedName name="PARAM3">'[4]FAIXA DE CEP CAPITAL'!#REF!</definedName>
    <definedName name="PARAM4">#N/A</definedName>
    <definedName name="QUADRO">#REF!</definedName>
    <definedName name="REDUTOR">#N/A</definedName>
    <definedName name="renato" localSheetId="2">#REF!</definedName>
    <definedName name="renato">#REF!</definedName>
    <definedName name="renatocep" localSheetId="2">#REF!</definedName>
    <definedName name="renatocep">#REF!</definedName>
    <definedName name="RESP">#REF!</definedName>
    <definedName name="SEDEX_HOJE" localSheetId="2">#REF!</definedName>
    <definedName name="SEDEX_HOJE">#REF!</definedName>
    <definedName name="SEDEX_VIP" localSheetId="2">#REF!</definedName>
    <definedName name="SEDEX_VIP">#REF!</definedName>
    <definedName name="SIGLA">#REF!</definedName>
    <definedName name="SUB_1">#REF!</definedName>
    <definedName name="TAB_1">#REF!</definedName>
    <definedName name="TELEX_1">'[4]FAIXA DE CEP CAPITAL'!#REF!</definedName>
    <definedName name="TELEX_2">'[4]FAIXA DE CEP CAPITAL'!#REF!</definedName>
    <definedName name="TELEX_3">'[4]FAIXA DE CEP CAPITAL'!#REF!</definedName>
    <definedName name="TLG_1">'[4]FAIXA DE CEP CAPITAL'!#REF!</definedName>
    <definedName name="TLG_2">'[4]FAIXA DE CEP CAPITAL'!#REF!</definedName>
    <definedName name="TLG_3">'[4]FAIXA DE CEP CAPITAL'!#REF!</definedName>
    <definedName name="TLG_4">'[4]FAIXA DE CEP CAPITAL'!#REF!</definedName>
    <definedName name="total">'[4]FAIXA DE CEP CAPITAL'!$B$3:$Q$219</definedName>
    <definedName name="trafego">'[4]FAIXA DE CEP CAPITAL'!$B$4:$F$38,'[4]FAIXA DE CEP CAPITAL'!$B$42:$F$63,'[4]FAIXA DE CEP CAPITAL'!$B$67:$F$109,'[4]FAIXA DE CEP CAPITAL'!$B$113:$F$161,'[4]FAIXA DE CEP CAPITAL'!$B$165:$F$221</definedName>
    <definedName name="UF_1">#REF!</definedName>
    <definedName name="UF_2">#REF!</definedName>
    <definedName name="VALORES">#REF!</definedName>
    <definedName name="VIDEO">#N/A</definedName>
    <definedName name="VIGENCIA">#REF!</definedName>
    <definedName name="VIP">#N/A</definedName>
  </definedNames>
  <calcPr fullCalcOnLoad="1"/>
</workbook>
</file>

<file path=xl/sharedStrings.xml><?xml version="1.0" encoding="utf-8"?>
<sst xmlns="http://schemas.openxmlformats.org/spreadsheetml/2006/main" count="356" uniqueCount="272">
  <si>
    <t xml:space="preserve">  VIGENCIA: </t>
  </si>
  <si>
    <t>ORIGEM:</t>
  </si>
  <si>
    <t xml:space="preserve">      CAPITAL - CAPITAL</t>
  </si>
  <si>
    <t>CAPITAL - INTERIOR  *  INTERIOR - CAPITAL  *  INTERIOR - INTERIOR</t>
  </si>
  <si>
    <t xml:space="preserve"> </t>
  </si>
  <si>
    <t>AC</t>
  </si>
  <si>
    <t>RO</t>
  </si>
  <si>
    <t>AM, MS</t>
  </si>
  <si>
    <t>MT, RR</t>
  </si>
  <si>
    <t>AM</t>
  </si>
  <si>
    <t>MA</t>
  </si>
  <si>
    <t>MT</t>
  </si>
  <si>
    <t>MS</t>
  </si>
  <si>
    <t>PA</t>
  </si>
  <si>
    <t>ACRE</t>
  </si>
  <si>
    <t>Local</t>
  </si>
  <si>
    <t>ALAGOAS</t>
  </si>
  <si>
    <t>CE, PI</t>
  </si>
  <si>
    <t>ES, MA</t>
  </si>
  <si>
    <t>RJ, SP</t>
  </si>
  <si>
    <t>AMAZONAS</t>
  </si>
  <si>
    <t>RO, RR</t>
  </si>
  <si>
    <t>AC, PA</t>
  </si>
  <si>
    <t>AMAPÁ</t>
  </si>
  <si>
    <t>MA, PI, TO</t>
  </si>
  <si>
    <t>BAHIA</t>
  </si>
  <si>
    <t>AL, SE</t>
  </si>
  <si>
    <t>CEARÁ</t>
  </si>
  <si>
    <t>AC, RR</t>
  </si>
  <si>
    <t>ESPÍRITO SANTO</t>
  </si>
  <si>
    <t>MG, RJ</t>
  </si>
  <si>
    <t>CE, MA</t>
  </si>
  <si>
    <t>GOIÁS</t>
  </si>
  <si>
    <t>MARANHÃO</t>
  </si>
  <si>
    <t>CE, PA, PI</t>
  </si>
  <si>
    <t>DISTRITO FEDERAL</t>
  </si>
  <si>
    <t>RORAIMA</t>
  </si>
  <si>
    <t>MINAS GERAIS</t>
  </si>
  <si>
    <t>MATO GROSSO DO SUL</t>
  </si>
  <si>
    <t>MATO GROSSO</t>
  </si>
  <si>
    <t>PARÁ</t>
  </si>
  <si>
    <t>AP, MA</t>
  </si>
  <si>
    <t>PI, TO</t>
  </si>
  <si>
    <t>AM, CE</t>
  </si>
  <si>
    <t>PARAÍBA</t>
  </si>
  <si>
    <t>BA, PI</t>
  </si>
  <si>
    <t>DF, GO</t>
  </si>
  <si>
    <t>PERNAMBUCO</t>
  </si>
  <si>
    <t>PIAUÍ</t>
  </si>
  <si>
    <t>AP, BA, DF</t>
  </si>
  <si>
    <t>PARANÁ</t>
  </si>
  <si>
    <t>RS, SC, SP</t>
  </si>
  <si>
    <t>MS, MG, RJ</t>
  </si>
  <si>
    <t>DF, ES, MT</t>
  </si>
  <si>
    <t>RIO DE JANEIRO</t>
  </si>
  <si>
    <t>RIO GRANDE DO NORTE</t>
  </si>
  <si>
    <t>BA, PI, SE</t>
  </si>
  <si>
    <t>RONDÔNIA</t>
  </si>
  <si>
    <t>MT, MS, RR</t>
  </si>
  <si>
    <t>RIO GRANDE DO SUL</t>
  </si>
  <si>
    <t>SANTA CATARINA</t>
  </si>
  <si>
    <t>PR, RS, SP</t>
  </si>
  <si>
    <t>SERGIPE</t>
  </si>
  <si>
    <t>CE, RN</t>
  </si>
  <si>
    <t>SÃO PAULO</t>
  </si>
  <si>
    <t>TOCANTINS</t>
  </si>
  <si>
    <t>BRASÍLIA</t>
  </si>
  <si>
    <t>EMPRESA BRASILEIRA DE CORREIOS E TELEGRAFOS</t>
  </si>
  <si>
    <t>Escala</t>
  </si>
  <si>
    <t>ÍNDICE DA TABELA SEDEX</t>
  </si>
  <si>
    <t>BA, PB, PE, RN, SE</t>
  </si>
  <si>
    <t>ES, PB, PE, RN</t>
  </si>
  <si>
    <t>MA, PB, PE, PI, RN</t>
  </si>
  <si>
    <t>AL, AP, BA, PB, PE, RN, SE</t>
  </si>
  <si>
    <t>PR, RO, TO</t>
  </si>
  <si>
    <t>DF, GO, MG, PR, RJ, SC, SP</t>
  </si>
  <si>
    <t>AC, ES, RS, RO, TO</t>
  </si>
  <si>
    <t>AL, CE, PE, RN, SE</t>
  </si>
  <si>
    <t>AL, CE, PB, RN, SE</t>
  </si>
  <si>
    <t>AL, PA, PB, PE, RN</t>
  </si>
  <si>
    <t>AL, CE, PB, PE</t>
  </si>
  <si>
    <t>AL, BA, PB, PE</t>
  </si>
  <si>
    <t>DF, ES, MA, MG</t>
  </si>
  <si>
    <t>Estadual / Divisa</t>
  </si>
  <si>
    <t>INSTRUÇÕES</t>
  </si>
  <si>
    <t xml:space="preserve">Estadual / Divisa </t>
  </si>
  <si>
    <t xml:space="preserve">Estadual / Divisa / </t>
  </si>
  <si>
    <t>EMPRESA BRASILEIRA DE CORREIOS E TELÉGRAFOS</t>
  </si>
  <si>
    <t>I N F O R M A Ç Õ E S    G E R A I S</t>
  </si>
  <si>
    <t>S E R V I Ç O S   A D I C I O N A I S</t>
  </si>
  <si>
    <t xml:space="preserve">I N D E N I Z A Ç Õ E S </t>
  </si>
  <si>
    <r>
      <t>Aviso de Recebimento (AR):</t>
    </r>
    <r>
      <rPr>
        <sz val="10"/>
        <rFont val="Arial"/>
        <family val="2"/>
      </rPr>
      <t xml:space="preserve"> consultar Tabela de Preços e Tarifas de Serviços Nacionais.   </t>
    </r>
    <r>
      <rPr>
        <b/>
        <sz val="10"/>
        <rFont val="Arial"/>
        <family val="2"/>
      </rPr>
      <t xml:space="preserve">                                                </t>
    </r>
    <r>
      <rPr>
        <sz val="10"/>
        <rFont val="Arial"/>
        <family val="2"/>
      </rPr>
      <t xml:space="preserve">                                                        </t>
    </r>
  </si>
  <si>
    <t>1) Por extravio, Espoliação ou Avaria Total:</t>
  </si>
  <si>
    <r>
      <t xml:space="preserve">Mão Própria (MP): </t>
    </r>
    <r>
      <rPr>
        <sz val="10"/>
        <rFont val="Arial"/>
        <family val="2"/>
      </rPr>
      <t xml:space="preserve">consultar Tabela de Preços e Tarifas de Serviços Nacionais. </t>
    </r>
    <r>
      <rPr>
        <b/>
        <sz val="10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</si>
  <si>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Disque Coleta: </t>
    </r>
    <r>
      <rPr>
        <sz val="10"/>
        <rFont val="Arial"/>
        <family val="2"/>
      </rPr>
      <t>consultar Tabela de Preços específica do serviço.</t>
    </r>
  </si>
  <si>
    <t>2) Por Espoliação ou Avaria Parcial:</t>
  </si>
  <si>
    <r>
      <t xml:space="preserve">Limite máximo para Declaração de Valor: </t>
    </r>
    <r>
      <rPr>
        <sz val="10"/>
        <rFont val="Arial"/>
        <family val="2"/>
      </rPr>
      <t xml:space="preserve">R$ 10.000,00                                </t>
    </r>
  </si>
  <si>
    <t>3) Por Atraso na Entrega:</t>
  </si>
  <si>
    <t>O U T R A S   I N F O R M A Ç Õ E S</t>
  </si>
  <si>
    <t>até 300</t>
  </si>
  <si>
    <t>301 a 1000</t>
  </si>
  <si>
    <t>1001 a 2000</t>
  </si>
  <si>
    <t>2001 a 3000</t>
  </si>
  <si>
    <t>3001 a 4000</t>
  </si>
  <si>
    <t>4001 a 5000</t>
  </si>
  <si>
    <t>5001 a 6000</t>
  </si>
  <si>
    <t>6001 a 7000</t>
  </si>
  <si>
    <t>7001 a 8000</t>
  </si>
  <si>
    <t>8001 a 9000</t>
  </si>
  <si>
    <t>9001 a 10000</t>
  </si>
  <si>
    <t xml:space="preserve"> Peso(gr)</t>
  </si>
  <si>
    <t>GO, MG, TO</t>
  </si>
  <si>
    <t>DF, TO</t>
  </si>
  <si>
    <t>MT, MS, MG</t>
  </si>
  <si>
    <t>AP, MT, MS, MG, RJ, SP</t>
  </si>
  <si>
    <t>Kg Adicional</t>
  </si>
  <si>
    <t>C O M O   O B T E R   O   P R E Ç O   D A   P O S T A G E M</t>
  </si>
  <si>
    <t xml:space="preserve">1. Postagem Individual:  </t>
  </si>
  <si>
    <t>C A I X A   D E   E N C O M E N D A</t>
  </si>
  <si>
    <t>TIPO:</t>
  </si>
  <si>
    <t>COMO TARIFAR:</t>
  </si>
  <si>
    <t>CONSIDERAR AS SEGUINTES MEDIDAS:</t>
  </si>
  <si>
    <t>CE - 01</t>
  </si>
  <si>
    <t>PESO REAL</t>
  </si>
  <si>
    <t>Comprimento: 16 cm X Altura: 2 cm X Largura: 11 cm</t>
  </si>
  <si>
    <t>CE - 02</t>
  </si>
  <si>
    <t>CE - 03</t>
  </si>
  <si>
    <t>CE - 04</t>
  </si>
  <si>
    <t>CE - 05</t>
  </si>
  <si>
    <t>Comprimento: 54 cm X Altura: 27 cm X Largura: 36 cm</t>
  </si>
  <si>
    <t>Valor Declarado:</t>
  </si>
  <si>
    <t>* Sem Valor Declarado:</t>
  </si>
  <si>
    <t>* Com  Valor Declarado:</t>
  </si>
  <si>
    <t>F1</t>
  </si>
  <si>
    <t>F2</t>
  </si>
  <si>
    <t>F3</t>
  </si>
  <si>
    <t>F4</t>
  </si>
  <si>
    <t>F5</t>
  </si>
  <si>
    <t>F6</t>
  </si>
  <si>
    <t>DF, CE, MA, MG, PI, RJ</t>
  </si>
  <si>
    <t>MS, MT, RJ, SP</t>
  </si>
  <si>
    <t>BA, ES, PI, PR, SC, SE</t>
  </si>
  <si>
    <t>AP, DF, MA, SC, MG, PA, PR, PI, RS, SP, TO, GO</t>
  </si>
  <si>
    <t>RJ, AL, BA, CE, ES, PB, PE, RN, SE</t>
  </si>
  <si>
    <t>DF, MG, PA, GO, MS, RJ, SP</t>
  </si>
  <si>
    <t>AP, MT, PR, TO, RS, SC</t>
  </si>
  <si>
    <t>AM, RO, RR, AC</t>
  </si>
  <si>
    <t>CE, AM, DF, RN, RR</t>
  </si>
  <si>
    <t>AL, BA, GO, MT, PB, PE, RO, SE, AC, ES, MS, MG, RJ, SP</t>
  </si>
  <si>
    <t>PR, RS, SC</t>
  </si>
  <si>
    <t>MT, TO, AP, DF, MA, MS, PI</t>
  </si>
  <si>
    <t>GO, BA, CE, ES, MG, RN, SP,SE, PB, PR, PE, RJ</t>
  </si>
  <si>
    <t>AL, SC, RS</t>
  </si>
  <si>
    <t>GO, MS, SP, MT, PA, PR, SC, TO</t>
  </si>
  <si>
    <t>AP, RS, AM, RO</t>
  </si>
  <si>
    <t>RR, AC</t>
  </si>
  <si>
    <t xml:space="preserve">AL, MA, PA, RS, AP, AM, CE, PB, PE, RN, RO </t>
  </si>
  <si>
    <t>SC, AC, RS</t>
  </si>
  <si>
    <t>PA, AP, AM, RO</t>
  </si>
  <si>
    <t>BA, ES, PR, PI, SC, SE, AL, CE, MA, PA, PB, PE, RS, RO</t>
  </si>
  <si>
    <t>AC, AP, AM, RN, RR</t>
  </si>
  <si>
    <t>DF, AM, ES, GO, MT, MG, RR</t>
  </si>
  <si>
    <t>RJ, RO, TO, AC, MS, PR, SC, SP</t>
  </si>
  <si>
    <t>RS</t>
  </si>
  <si>
    <t>AC, AM, MG,RJ, SC, SP, BA, ES, MA, PA, PI, RS</t>
  </si>
  <si>
    <t>AL, AP, CE, RN, RR, SE, PB, PE</t>
  </si>
  <si>
    <t>BA, AL, AM, SE</t>
  </si>
  <si>
    <t>CE, PA, PB, PE, PI, RN, RR, AP,MA</t>
  </si>
  <si>
    <t>AL, DF, PB, RN, RR, SE, BA, GO, MT, PE, RO</t>
  </si>
  <si>
    <t>ES, MS, MG, AC, PR, RJ, SP</t>
  </si>
  <si>
    <t>SC, RS</t>
  </si>
  <si>
    <t>AL, CE, SE, PE, RN</t>
  </si>
  <si>
    <t>ES, PA, DF, GO, MG, RJ</t>
  </si>
  <si>
    <t>AP, MS, SP, AM, MT, PR, SC, TO</t>
  </si>
  <si>
    <t>RS, RR, AC, RO</t>
  </si>
  <si>
    <t>GO, TO, BA</t>
  </si>
  <si>
    <t>AL, SE, AC, AM, CE,MA, PA, PB, PE, PI, RN, RO</t>
  </si>
  <si>
    <t>AP, RR</t>
  </si>
  <si>
    <t>GO, SE, AM, ES, MT, MG, RJ</t>
  </si>
  <si>
    <t>MS, RR, SP, AC, PR, TO, SC, RO</t>
  </si>
  <si>
    <t>PA, AP, DF, ES, MG</t>
  </si>
  <si>
    <t>GO, MT, MS, RJ, AM, PR, SC, SP, TO</t>
  </si>
  <si>
    <t>RR, AC, RS, RO</t>
  </si>
  <si>
    <t>BA, TO, AC, AL, RO, SE</t>
  </si>
  <si>
    <t>DF, GO, PA</t>
  </si>
  <si>
    <t>AP, MA, SP, BA, CE, ES, MG, PR, PI, RJ, RS, SC, TO</t>
  </si>
  <si>
    <t>AL, SE, PB, PE, RN</t>
  </si>
  <si>
    <t>AC, PA, AP, MA, TO</t>
  </si>
  <si>
    <t>MT, MS, PI, CE, DF, GO</t>
  </si>
  <si>
    <t>AL, BA, MG, PB, PE, RN, SE, ES, PR, RJ, RS, SC, SP</t>
  </si>
  <si>
    <t>GO, MT, BA, TO</t>
  </si>
  <si>
    <t>SE, AC, AL, MA, PB, PE, PI, RN, RO</t>
  </si>
  <si>
    <t>AM, CE, PA, AP, RR</t>
  </si>
  <si>
    <t>GO, PA, PI, RJ, MS, SP</t>
  </si>
  <si>
    <t>AP, MT, PR, SC, TO, AM, RS</t>
  </si>
  <si>
    <t>RO, RR, AC</t>
  </si>
  <si>
    <t>AM, PR, BA, ES, PE, RR, SC</t>
  </si>
  <si>
    <t>AL, MA, RS, SE, AC, CE, PB, PI, RN, RO</t>
  </si>
  <si>
    <t>PB, PE, PI, AP, AM, CE, MA, PA, RN, RR</t>
  </si>
  <si>
    <r>
      <t xml:space="preserve">O </t>
    </r>
    <r>
      <rPr>
        <i/>
        <sz val="10"/>
        <rFont val="Arial"/>
        <family val="2"/>
      </rPr>
      <t>Ad Valorem</t>
    </r>
    <r>
      <rPr>
        <sz val="10"/>
        <rFont val="Arial"/>
        <family val="0"/>
      </rPr>
      <t xml:space="preserve"> incidirá sobre a quantia excedente ao da indenização automática</t>
    </r>
  </si>
  <si>
    <t>Devolução do valor da remessa e dos serviços adicionais adquiridos na postagem, vigentes na data da postagem, acrescido da Indenização Automática.</t>
  </si>
  <si>
    <t>Devolução do valor da remessa e dos serviços adicionais adquiridos na postagem, vigentes na data da postagem, acrescido do Valor Declarado, exceto prêmio (Ad Valorem).</t>
  </si>
  <si>
    <t>Devolução do valor da remessa e dos serviços adicionais adquiridos na postagem, vigentes na data da postagem, acrescido da importância equivalente ao dano causado ou na proporção do peso faltante, correspondente à fração da Indenização  Automática.</t>
  </si>
  <si>
    <t>Devolução do valor da remessa e dos serviços adicionais adquiridos na postagem, vigentes na data da postagem, acrescido da importância equivalente ao dano causado ou na proporção do peso faltante, correspondente à fração do Valor Declarado, exceto prêmio (Ad Valorem).</t>
  </si>
  <si>
    <t>PAGAMENTO NA ENTREGA:</t>
  </si>
  <si>
    <r>
      <t xml:space="preserve"> - Limite máximo para Cobrança ao destinatário: </t>
    </r>
    <r>
      <rPr>
        <sz val="10"/>
        <rFont val="Arial"/>
        <family val="2"/>
      </rPr>
      <t xml:space="preserve">R$ 3.500,00 </t>
    </r>
    <r>
      <rPr>
        <b/>
        <sz val="10"/>
        <rFont val="Arial"/>
        <family val="2"/>
      </rPr>
      <t>                               </t>
    </r>
  </si>
  <si>
    <t xml:space="preserve">Devolução de percentual do valor da remessa, conforme abaixo: </t>
  </si>
  <si>
    <t>Os valores referentes aos serviços e produtos adicionais adquiridos não serão devolvidos.</t>
  </si>
  <si>
    <t>DF, RJ, SP</t>
  </si>
  <si>
    <t>MT, RS</t>
  </si>
  <si>
    <t>AP, AM, PA</t>
  </si>
  <si>
    <t>BA, MT</t>
  </si>
  <si>
    <t>TABELA SEDEX 0401-4</t>
  </si>
  <si>
    <t>MT, MS, AM, PR, RO, RR, TO</t>
  </si>
  <si>
    <t>AL, DF, MS, SE</t>
  </si>
  <si>
    <t>GO, PB, PE, CE, MA, MT, PI, RN, TO</t>
  </si>
  <si>
    <t>AP, MS, AM, MT, PR, SC</t>
  </si>
  <si>
    <t>DF, GO, MT</t>
  </si>
  <si>
    <t>DF, ES</t>
  </si>
  <si>
    <t>DF, ES, GO, MG, MS, PR, RJ, RS, SC</t>
  </si>
  <si>
    <t>CE, PA, PE, TO</t>
  </si>
  <si>
    <t>AL, AM, AP, MA, PB, PI, RN, RO, SE</t>
  </si>
  <si>
    <t>DF, ES, MG, PR, SP</t>
  </si>
  <si>
    <t>GO, MS, RS, SC</t>
  </si>
  <si>
    <t>BA, MT, SE, TO</t>
  </si>
  <si>
    <t>AL, CE, MA, PB, PE, PI, RN, RO</t>
  </si>
  <si>
    <t>GO, MS, PR, ES, BA, SC</t>
  </si>
  <si>
    <t>AL, CE, MA, PB, PE, SE, PA, TO</t>
  </si>
  <si>
    <t>PI, AM, RO, RN</t>
  </si>
  <si>
    <t>AC, AP, RR</t>
  </si>
  <si>
    <t>04014 - SEDEX -  A VISTA</t>
  </si>
  <si>
    <t>5% para de 1 (um) a 3 (três) dia de atraso</t>
  </si>
  <si>
    <t>10% para de 4 (quatro) a 5 (cinco) dia de atraso</t>
  </si>
  <si>
    <t>15% para acima de 5 (cinco) dia de atraso</t>
  </si>
  <si>
    <t>AL, SE, ES</t>
  </si>
  <si>
    <t>BA, PA, MG, RJ</t>
  </si>
  <si>
    <t>AP, DF, GO, SP</t>
  </si>
  <si>
    <t>MG, RJ, PR, SP</t>
  </si>
  <si>
    <t>BA, PI, ES</t>
  </si>
  <si>
    <t>MA, MG, RJ</t>
  </si>
  <si>
    <t>DF, GO, PA, TO, SP</t>
  </si>
  <si>
    <t>PR, SC, SP</t>
  </si>
  <si>
    <t>MS, ES</t>
  </si>
  <si>
    <t>MS, RJ, MG</t>
  </si>
  <si>
    <t>Faixa de Isenção de Precificação Cúbica (tarifação exclusivamente peso real):</t>
  </si>
  <si>
    <t xml:space="preserve">    * Todas postagens com peso cúbico até 5 kg.    </t>
  </si>
  <si>
    <t xml:space="preserve">Passo 1- Peso cúbico </t>
  </si>
  <si>
    <t>b) Calcular o volume do objeto multiplicando o comprimento pela largura e pela altura, considerando a parte mais representativa de cada dimensão;</t>
  </si>
  <si>
    <t>c) Dividir o produto da multiplicação por 6000 (ou consultar a tabela de relação peso x volume);</t>
  </si>
  <si>
    <t>O resultado será o peso cúbico do objeto.</t>
  </si>
  <si>
    <t>Passo 2 - Peso bruto (balança)</t>
  </si>
  <si>
    <t>Pesar o objeto para obter o peso bruto (balança).</t>
  </si>
  <si>
    <t>Passo 3 - Precificação</t>
  </si>
  <si>
    <t>O preço a ser cobrado corresponderá ao maior dos dois pesos (bruto ou cúbico)</t>
  </si>
  <si>
    <t xml:space="preserve">Um exemplo: </t>
  </si>
  <si>
    <t>Um objeto pesando 7,76 kg e medindo 45 cm de comprimento, 38 cm de largura e 40 cm de altura terá seu preço determinado da seguinte forma:</t>
  </si>
  <si>
    <t>1º - Calcular o peso cúbico</t>
  </si>
  <si>
    <t>- volume = 45 x 38 x 40 = 68.400 cm3</t>
  </si>
  <si>
    <t>- peso cúbico = 68.400 / 6000 = 11,40, ou seja, 12kg</t>
  </si>
  <si>
    <t>2º - Pesar o objeto</t>
  </si>
  <si>
    <t>- peso real = 8 kg</t>
  </si>
  <si>
    <t>3º - Será cobrado o maior dos dois pesos, ou seja, 12kg</t>
  </si>
  <si>
    <t>a) Medir as dimensões do objeto (comprimento, largura e altura), em centimetros;</t>
  </si>
  <si>
    <t xml:space="preserve">      (Rolo, Cilindro ou Esférico)</t>
  </si>
  <si>
    <r>
      <t>Ad Valorem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2,0% </t>
    </r>
  </si>
  <si>
    <r>
      <t xml:space="preserve">Cobrança Adicional de Manuseio Especial por Formato ou Dimensão: </t>
    </r>
    <r>
      <rPr>
        <sz val="9"/>
        <rFont val="Arial"/>
        <family val="2"/>
      </rPr>
      <t>R$ 79,00</t>
    </r>
  </si>
  <si>
    <t>BA, RS, SC</t>
  </si>
  <si>
    <r>
      <t xml:space="preserve">Indenização Automática:  </t>
    </r>
    <r>
      <rPr>
        <sz val="9"/>
        <rFont val="Arial"/>
        <family val="2"/>
      </rPr>
      <t xml:space="preserve">10 vezes o 1º porte da carta comercial                       </t>
    </r>
    <r>
      <rPr>
        <b/>
        <sz val="9"/>
        <rFont val="Arial"/>
        <family val="2"/>
      </rPr>
      <t xml:space="preserve">                     </t>
    </r>
  </si>
  <si>
    <r>
      <rPr>
        <b/>
        <sz val="11"/>
        <rFont val="Calibri"/>
        <family val="2"/>
      </rPr>
      <t>SEDEX Pagamento na Entrega com VPNe:</t>
    </r>
    <r>
      <rPr>
        <sz val="11"/>
        <rFont val="Calibri"/>
        <family val="2"/>
      </rPr>
      <t xml:space="preserve"> não possui Indenização Automática, sendo
 obrigatória a Declaração de Valor. O Ad Valorem de 2,0% incidirá sobre o valor total declarado em Nota Fiscal ou no Formulário de Discriminação de Conteúdo, fornecido pelos Correios.</t>
    </r>
  </si>
  <si>
    <t xml:space="preserve">      (Uma das dimensões superior a 70 cm) </t>
  </si>
  <si>
    <t>14/10/2019</t>
  </si>
  <si>
    <r>
      <t xml:space="preserve">Pagamento na Entrega com VPNe: </t>
    </r>
    <r>
      <rPr>
        <sz val="10"/>
        <rFont val="Arial"/>
        <family val="2"/>
      </rPr>
      <t>R$ 17,45</t>
    </r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</si>
</sst>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"/>
    <numFmt numFmtId="185" formatCode="d/mm/yyyy"/>
    <numFmt numFmtId="186" formatCode="&quot;R$ &quot;#,##0.00"/>
    <numFmt numFmtId="187" formatCode="0.0_)"/>
    <numFmt numFmtId="188" formatCode="0.00_)"/>
    <numFmt numFmtId="189" formatCode="[$-416]dddd\,\ d&quot; de &quot;mmmm&quot; de &quot;yyyy"/>
    <numFmt numFmtId="190" formatCode="#,##0\ &quot;R$&quot;;\-#,##0\ &quot;R$&quot;"/>
    <numFmt numFmtId="191" formatCode="#,##0\ &quot;R$&quot;;[Red]\-#,##0\ &quot;R$&quot;"/>
    <numFmt numFmtId="192" formatCode="#,##0.00\ &quot;R$&quot;;\-#,##0.00\ &quot;R$&quot;"/>
    <numFmt numFmtId="193" formatCode="#,##0.00\ &quot;R$&quot;;[Red]\-#,##0.00\ &quot;R$&quot;"/>
    <numFmt numFmtId="194" formatCode="_-* #,##0\ &quot;R$&quot;_-;\-* #,##0\ &quot;R$&quot;_-;_-* &quot;-&quot;\ &quot;R$&quot;_-;_-@_-"/>
    <numFmt numFmtId="195" formatCode="_-* #,##0\ _R_$_-;\-* #,##0\ _R_$_-;_-* &quot;-&quot;\ _R_$_-;_-@_-"/>
    <numFmt numFmtId="196" formatCode="_-* #,##0.00\ &quot;R$&quot;_-;\-* #,##0.00\ &quot;R$&quot;_-;_-* &quot;-&quot;??\ &quot;R$&quot;_-;_-@_-"/>
    <numFmt numFmtId="197" formatCode="_-* #,##0.00\ _R_$_-;\-* #,##0.00\ _R_$_-;_-* &quot;-&quot;??\ _R_$_-;_-@_-"/>
    <numFmt numFmtId="198" formatCode="00000\-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00000"/>
    <numFmt numFmtId="203" formatCode="0.00_);[Red]\(0.00\)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#,##0.00\ _$;\-#,##0.00\ _$"/>
    <numFmt numFmtId="214" formatCode="_(&quot;R$ &quot;* #,##0.00_);_(&quot;R$ &quot;* \(#,##0.00\);_(&quot;R$ &quot;* \-??_);_(@_)"/>
    <numFmt numFmtId="215" formatCode="[$€-2]\ #,##0.00_);[Red]\([$€-2]\ #,##0.00\)"/>
    <numFmt numFmtId="216" formatCode="0.0%"/>
    <numFmt numFmtId="217" formatCode="0.000%"/>
    <numFmt numFmtId="218" formatCode="0.0000%"/>
    <numFmt numFmtId="219" formatCode="&quot;Ativado&quot;;&quot;Ativado&quot;;&quot;Desativado&quot;"/>
    <numFmt numFmtId="220" formatCode="_-* #,##0.00\ [$€]_-;\-* #,##0.00\ [$€]_-;_-* &quot;-&quot;??\ [$€]_-;_-@_-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ourier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22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37" fontId="2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7" fillId="0" borderId="11" xfId="45" applyBorder="1" applyAlignment="1" applyProtection="1">
      <alignment vertical="center"/>
      <protection/>
    </xf>
    <xf numFmtId="0" fontId="7" fillId="0" borderId="11" xfId="45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12" xfId="45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right" vertical="center"/>
      <protection hidden="1"/>
    </xf>
    <xf numFmtId="14" fontId="4" fillId="34" borderId="0" xfId="0" applyNumberFormat="1" applyFont="1" applyFill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39" fontId="0" fillId="34" borderId="0" xfId="0" applyNumberFormat="1" applyFill="1" applyAlignment="1" applyProtection="1">
      <alignment/>
      <protection hidden="1"/>
    </xf>
    <xf numFmtId="39" fontId="3" fillId="34" borderId="13" xfId="0" applyNumberFormat="1" applyFont="1" applyFill="1" applyBorder="1" applyAlignment="1" applyProtection="1">
      <alignment horizontal="center" vertical="center"/>
      <protection hidden="1"/>
    </xf>
    <xf numFmtId="14" fontId="6" fillId="34" borderId="0" xfId="0" applyNumberFormat="1" applyFont="1" applyFill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49" fontId="1" fillId="34" borderId="0" xfId="0" applyNumberFormat="1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/>
      <protection hidden="1"/>
    </xf>
    <xf numFmtId="39" fontId="3" fillId="35" borderId="14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39" fontId="3" fillId="36" borderId="14" xfId="0" applyNumberFormat="1" applyFont="1" applyFill="1" applyBorder="1" applyAlignment="1" applyProtection="1">
      <alignment horizontal="center" vertical="center"/>
      <protection hidden="1"/>
    </xf>
    <xf numFmtId="184" fontId="0" fillId="34" borderId="0" xfId="0" applyNumberFormat="1" applyFont="1" applyFill="1" applyBorder="1" applyAlignment="1" applyProtection="1">
      <alignment horizontal="center" vertical="center"/>
      <protection hidden="1"/>
    </xf>
    <xf numFmtId="184" fontId="1" fillId="37" borderId="15" xfId="0" applyNumberFormat="1" applyFont="1" applyFill="1" applyBorder="1" applyAlignment="1" applyProtection="1">
      <alignment horizontal="center" vertical="center"/>
      <protection hidden="1"/>
    </xf>
    <xf numFmtId="4" fontId="1" fillId="37" borderId="16" xfId="0" applyNumberFormat="1" applyFont="1" applyFill="1" applyBorder="1" applyAlignment="1" applyProtection="1">
      <alignment horizontal="center" vertical="center"/>
      <protection hidden="1"/>
    </xf>
    <xf numFmtId="4" fontId="1" fillId="37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18" xfId="0" applyFont="1" applyFill="1" applyBorder="1" applyAlignment="1" applyProtection="1">
      <alignment/>
      <protection hidden="1"/>
    </xf>
    <xf numFmtId="0" fontId="17" fillId="0" borderId="19" xfId="0" applyFont="1" applyFill="1" applyBorder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2" xfId="0" applyFont="1" applyFill="1" applyBorder="1" applyAlignment="1" quotePrefix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18" xfId="0" applyFont="1" applyFill="1" applyBorder="1" applyAlignment="1" quotePrefix="1">
      <alignment horizontal="left" vertical="center" wrapText="1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17" fillId="0" borderId="23" xfId="0" applyFont="1" applyFill="1" applyBorder="1" applyAlignment="1" applyProtection="1">
      <alignment/>
      <protection hidden="1"/>
    </xf>
    <xf numFmtId="0" fontId="17" fillId="0" borderId="25" xfId="0" applyFont="1" applyFill="1" applyBorder="1" applyAlignment="1" applyProtection="1">
      <alignment/>
      <protection hidden="1"/>
    </xf>
    <xf numFmtId="0" fontId="17" fillId="0" borderId="20" xfId="0" applyFont="1" applyFill="1" applyBorder="1" applyAlignment="1" applyProtection="1">
      <alignment/>
      <protection hidden="1"/>
    </xf>
    <xf numFmtId="0" fontId="17" fillId="0" borderId="21" xfId="0" applyFont="1" applyFill="1" applyBorder="1" applyAlignment="1" applyProtection="1">
      <alignment/>
      <protection hidden="1"/>
    </xf>
    <xf numFmtId="0" fontId="17" fillId="0" borderId="21" xfId="0" applyFont="1" applyFill="1" applyBorder="1" applyAlignment="1" applyProtection="1">
      <alignment/>
      <protection hidden="1"/>
    </xf>
    <xf numFmtId="0" fontId="17" fillId="0" borderId="22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4" fontId="0" fillId="34" borderId="14" xfId="0" applyNumberFormat="1" applyFont="1" applyFill="1" applyBorder="1" applyAlignment="1" applyProtection="1">
      <alignment horizontal="center" vertical="center"/>
      <protection hidden="1"/>
    </xf>
    <xf numFmtId="39" fontId="0" fillId="34" borderId="14" xfId="0" applyNumberFormat="1" applyFont="1" applyFill="1" applyBorder="1" applyAlignment="1" applyProtection="1">
      <alignment horizontal="center" vertical="center"/>
      <protection hidden="1"/>
    </xf>
    <xf numFmtId="4" fontId="0" fillId="37" borderId="14" xfId="0" applyNumberFormat="1" applyFont="1" applyFill="1" applyBorder="1" applyAlignment="1" applyProtection="1">
      <alignment horizontal="center" vertical="center"/>
      <protection hidden="1"/>
    </xf>
    <xf numFmtId="39" fontId="0" fillId="37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horizontal="center" vertical="center"/>
      <protection hidden="1"/>
    </xf>
    <xf numFmtId="184" fontId="0" fillId="34" borderId="27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184" fontId="0" fillId="37" borderId="27" xfId="0" applyNumberFormat="1" applyFont="1" applyFill="1" applyBorder="1" applyAlignment="1" applyProtection="1">
      <alignment horizontal="center" vertical="center"/>
      <protection hidden="1"/>
    </xf>
    <xf numFmtId="4" fontId="0" fillId="37" borderId="28" xfId="0" applyNumberFormat="1" applyFont="1" applyFill="1" applyBorder="1" applyAlignment="1" applyProtection="1">
      <alignment horizontal="center" vertical="center"/>
      <protection hidden="1"/>
    </xf>
    <xf numFmtId="39" fontId="0" fillId="34" borderId="0" xfId="0" applyNumberFormat="1" applyFont="1" applyFill="1" applyBorder="1" applyAlignment="1" applyProtection="1">
      <alignment horizontal="center" vertical="center"/>
      <protection hidden="1"/>
    </xf>
    <xf numFmtId="39" fontId="0" fillId="34" borderId="28" xfId="0" applyNumberFormat="1" applyFont="1" applyFill="1" applyBorder="1" applyAlignment="1" applyProtection="1">
      <alignment horizontal="center" vertical="center"/>
      <protection hidden="1"/>
    </xf>
    <xf numFmtId="39" fontId="0" fillId="37" borderId="28" xfId="0" applyNumberFormat="1" applyFont="1" applyFill="1" applyBorder="1" applyAlignment="1" applyProtection="1">
      <alignment horizontal="center" vertical="center"/>
      <protection hidden="1"/>
    </xf>
    <xf numFmtId="184" fontId="0" fillId="34" borderId="29" xfId="0" applyNumberFormat="1" applyFont="1" applyFill="1" applyBorder="1" applyAlignment="1" applyProtection="1">
      <alignment horizontal="center" vertical="center"/>
      <protection hidden="1"/>
    </xf>
    <xf numFmtId="4" fontId="0" fillId="34" borderId="13" xfId="0" applyNumberFormat="1" applyFont="1" applyFill="1" applyBorder="1" applyAlignment="1" applyProtection="1">
      <alignment horizontal="center" vertical="center"/>
      <protection hidden="1"/>
    </xf>
    <xf numFmtId="4" fontId="0" fillId="34" borderId="30" xfId="0" applyNumberFormat="1" applyFont="1" applyFill="1" applyBorder="1" applyAlignment="1" applyProtection="1">
      <alignment horizontal="center" vertical="center"/>
      <protection hidden="1"/>
    </xf>
    <xf numFmtId="39" fontId="0" fillId="34" borderId="13" xfId="0" applyNumberFormat="1" applyFont="1" applyFill="1" applyBorder="1" applyAlignment="1" applyProtection="1">
      <alignment horizontal="center" vertical="center"/>
      <protection hidden="1"/>
    </xf>
    <xf numFmtId="39" fontId="0" fillId="34" borderId="30" xfId="0" applyNumberFormat="1" applyFont="1" applyFill="1" applyBorder="1" applyAlignment="1" applyProtection="1">
      <alignment horizontal="center" vertical="center"/>
      <protection hidden="1"/>
    </xf>
    <xf numFmtId="39" fontId="0" fillId="37" borderId="16" xfId="0" applyNumberFormat="1" applyFont="1" applyFill="1" applyBorder="1" applyAlignment="1" applyProtection="1">
      <alignment horizontal="center" vertical="center"/>
      <protection hidden="1"/>
    </xf>
    <xf numFmtId="39" fontId="0" fillId="37" borderId="17" xfId="0" applyNumberFormat="1" applyFont="1" applyFill="1" applyBorder="1" applyAlignment="1" applyProtection="1">
      <alignment horizontal="center" vertical="center"/>
      <protection hidden="1"/>
    </xf>
    <xf numFmtId="4" fontId="1" fillId="37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fill" vertical="center"/>
      <protection hidden="1"/>
    </xf>
    <xf numFmtId="0" fontId="0" fillId="0" borderId="27" xfId="0" applyFont="1" applyBorder="1" applyAlignment="1">
      <alignment horizontal="center" vertical="center" wrapText="1"/>
    </xf>
    <xf numFmtId="0" fontId="3" fillId="34" borderId="28" xfId="0" applyFont="1" applyFill="1" applyBorder="1" applyAlignment="1" applyProtection="1">
      <alignment horizontal="center" vertical="center"/>
      <protection hidden="1"/>
    </xf>
    <xf numFmtId="184" fontId="0" fillId="0" borderId="27" xfId="0" applyNumberFormat="1" applyFont="1" applyFill="1" applyBorder="1" applyAlignment="1" applyProtection="1">
      <alignment horizontal="center" vertical="center"/>
      <protection/>
    </xf>
    <xf numFmtId="39" fontId="3" fillId="35" borderId="28" xfId="0" applyNumberFormat="1" applyFont="1" applyFill="1" applyBorder="1" applyAlignment="1" applyProtection="1">
      <alignment horizontal="center" vertical="center"/>
      <protection hidden="1"/>
    </xf>
    <xf numFmtId="184" fontId="0" fillId="37" borderId="27" xfId="0" applyNumberFormat="1" applyFont="1" applyFill="1" applyBorder="1" applyAlignment="1" applyProtection="1">
      <alignment horizontal="center" vertical="center"/>
      <protection/>
    </xf>
    <xf numFmtId="39" fontId="3" fillId="36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39" fontId="3" fillId="34" borderId="30" xfId="0" applyNumberFormat="1" applyFont="1" applyFill="1" applyBorder="1" applyAlignment="1" applyProtection="1">
      <alignment horizontal="center" vertical="center"/>
      <protection hidden="1"/>
    </xf>
    <xf numFmtId="184" fontId="3" fillId="37" borderId="29" xfId="0" applyNumberFormat="1" applyFont="1" applyFill="1" applyBorder="1" applyAlignment="1" applyProtection="1" quotePrefix="1">
      <alignment horizontal="center" vertical="center"/>
      <protection hidden="1"/>
    </xf>
    <xf numFmtId="0" fontId="0" fillId="37" borderId="26" xfId="0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Alignment="1" applyProtection="1">
      <alignment vertical="center"/>
      <protection hidden="1"/>
    </xf>
    <xf numFmtId="0" fontId="1" fillId="37" borderId="15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0" fontId="19" fillId="34" borderId="27" xfId="0" applyFont="1" applyFill="1" applyBorder="1" applyAlignment="1" applyProtection="1">
      <alignment horizontal="center" vertical="center"/>
      <protection hidden="1"/>
    </xf>
    <xf numFmtId="0" fontId="19" fillId="34" borderId="14" xfId="0" applyFont="1" applyFill="1" applyBorder="1" applyAlignment="1" applyProtection="1">
      <alignment horizontal="center" vertical="center"/>
      <protection hidden="1"/>
    </xf>
    <xf numFmtId="0" fontId="19" fillId="34" borderId="14" xfId="0" applyFont="1" applyFill="1" applyBorder="1" applyAlignment="1" applyProtection="1">
      <alignment horizontal="center" vertical="center" wrapText="1"/>
      <protection hidden="1"/>
    </xf>
    <xf numFmtId="0" fontId="20" fillId="34" borderId="14" xfId="0" applyFont="1" applyFill="1" applyBorder="1" applyAlignment="1" applyProtection="1">
      <alignment horizontal="center" vertical="center"/>
      <protection hidden="1"/>
    </xf>
    <xf numFmtId="0" fontId="20" fillId="34" borderId="14" xfId="0" applyFont="1" applyFill="1" applyBorder="1" applyAlignment="1" applyProtection="1">
      <alignment horizontal="center" vertical="center" wrapText="1"/>
      <protection hidden="1"/>
    </xf>
    <xf numFmtId="0" fontId="20" fillId="34" borderId="28" xfId="0" applyFont="1" applyFill="1" applyBorder="1" applyAlignment="1" applyProtection="1">
      <alignment horizontal="center" vertical="center" wrapText="1"/>
      <protection hidden="1"/>
    </xf>
    <xf numFmtId="0" fontId="19" fillId="34" borderId="0" xfId="0" applyFont="1" applyFill="1" applyAlignment="1" applyProtection="1">
      <alignment/>
      <protection hidden="1"/>
    </xf>
    <xf numFmtId="0" fontId="19" fillId="34" borderId="28" xfId="0" applyFont="1" applyFill="1" applyBorder="1" applyAlignment="1" applyProtection="1">
      <alignment horizontal="center" vertical="center" wrapText="1"/>
      <protection hidden="1"/>
    </xf>
    <xf numFmtId="0" fontId="19" fillId="34" borderId="27" xfId="0" applyFont="1" applyFill="1" applyBorder="1" applyAlignment="1" applyProtection="1">
      <alignment horizontal="center" vertical="center" wrapText="1"/>
      <protection hidden="1"/>
    </xf>
    <xf numFmtId="184" fontId="3" fillId="37" borderId="27" xfId="0" applyNumberFormat="1" applyFont="1" applyFill="1" applyBorder="1" applyAlignment="1" applyProtection="1" quotePrefix="1">
      <alignment horizontal="center" vertical="center"/>
      <protection hidden="1"/>
    </xf>
    <xf numFmtId="184" fontId="3" fillId="0" borderId="27" xfId="0" applyNumberFormat="1" applyFont="1" applyFill="1" applyBorder="1" applyAlignment="1" applyProtection="1">
      <alignment horizontal="center" vertical="center"/>
      <protection hidden="1"/>
    </xf>
    <xf numFmtId="184" fontId="3" fillId="0" borderId="27" xfId="0" applyNumberFormat="1" applyFont="1" applyFill="1" applyBorder="1" applyAlignment="1" applyProtection="1" quotePrefix="1">
      <alignment horizontal="center" vertical="center"/>
      <protection hidden="1"/>
    </xf>
    <xf numFmtId="39" fontId="3" fillId="36" borderId="13" xfId="0" applyNumberFormat="1" applyFont="1" applyFill="1" applyBorder="1" applyAlignment="1" applyProtection="1">
      <alignment horizontal="center" vertical="center"/>
      <protection hidden="1"/>
    </xf>
    <xf numFmtId="39" fontId="3" fillId="36" borderId="30" xfId="0" applyNumberFormat="1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39" fontId="19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203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7" fontId="17" fillId="0" borderId="19" xfId="51" applyFont="1" applyFill="1" applyBorder="1" applyAlignment="1" applyProtection="1">
      <alignment vertical="center"/>
      <protection hidden="1"/>
    </xf>
    <xf numFmtId="37" fontId="18" fillId="0" borderId="18" xfId="51" applyFont="1" applyFill="1" applyBorder="1" applyAlignment="1" applyProtection="1">
      <alignment/>
      <protection hidden="1"/>
    </xf>
    <xf numFmtId="37" fontId="17" fillId="0" borderId="31" xfId="51" applyFont="1" applyFill="1" applyBorder="1" applyAlignment="1" applyProtection="1">
      <alignment horizontal="center"/>
      <protection hidden="1"/>
    </xf>
    <xf numFmtId="37" fontId="17" fillId="0" borderId="32" xfId="51" applyFont="1" applyFill="1" applyBorder="1" applyAlignment="1" applyProtection="1">
      <alignment horizontal="center"/>
      <protection hidden="1"/>
    </xf>
    <xf numFmtId="37" fontId="17" fillId="0" borderId="33" xfId="51" applyFont="1" applyFill="1" applyBorder="1" applyAlignment="1" applyProtection="1">
      <alignment horizontal="center"/>
      <protection hidden="1"/>
    </xf>
    <xf numFmtId="37" fontId="18" fillId="0" borderId="34" xfId="51" applyFont="1" applyFill="1" applyBorder="1" applyAlignment="1" applyProtection="1">
      <alignment horizontal="center"/>
      <protection hidden="1"/>
    </xf>
    <xf numFmtId="37" fontId="18" fillId="0" borderId="18" xfId="51" applyFont="1" applyFill="1" applyBorder="1" applyAlignment="1" applyProtection="1">
      <alignment horizontal="center" vertical="center"/>
      <protection hidden="1"/>
    </xf>
    <xf numFmtId="37" fontId="18" fillId="0" borderId="0" xfId="51" applyFont="1" applyFill="1" applyBorder="1" applyAlignment="1" applyProtection="1">
      <alignment horizontal="center" vertical="center"/>
      <protection hidden="1"/>
    </xf>
    <xf numFmtId="37" fontId="18" fillId="0" borderId="23" xfId="51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34" borderId="0" xfId="0" applyFill="1" applyAlignment="1" applyProtection="1">
      <alignment horizontal="left"/>
      <protection hidden="1"/>
    </xf>
    <xf numFmtId="0" fontId="0" fillId="0" borderId="23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 applyProtection="1">
      <alignment/>
      <protection hidden="1"/>
    </xf>
    <xf numFmtId="213" fontId="0" fillId="0" borderId="23" xfId="51" applyNumberFormat="1" applyFont="1" applyBorder="1" applyAlignment="1" applyProtection="1">
      <alignment horizontal="left" vertical="center" wrapText="1"/>
      <protection hidden="1"/>
    </xf>
    <xf numFmtId="213" fontId="0" fillId="0" borderId="0" xfId="51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213" fontId="0" fillId="0" borderId="23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0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18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23" xfId="51" applyNumberFormat="1" applyFont="1" applyFill="1" applyBorder="1" applyAlignment="1" applyProtection="1">
      <alignment horizontal="left" vertical="center" wrapText="1"/>
      <protection hidden="1"/>
    </xf>
    <xf numFmtId="213" fontId="0" fillId="0" borderId="0" xfId="51" applyNumberFormat="1" applyFont="1" applyFill="1" applyBorder="1" applyAlignment="1" applyProtection="1">
      <alignment horizontal="left" vertical="center" wrapText="1"/>
      <protection hidden="1"/>
    </xf>
    <xf numFmtId="37" fontId="0" fillId="0" borderId="23" xfId="51" applyFont="1" applyFill="1" applyBorder="1" applyAlignment="1" applyProtection="1">
      <alignment vertical="center"/>
      <protection hidden="1"/>
    </xf>
    <xf numFmtId="213" fontId="0" fillId="0" borderId="0" xfId="51" applyNumberFormat="1" applyFont="1" applyFill="1" applyBorder="1" applyAlignment="1" applyProtection="1">
      <alignment/>
      <protection hidden="1"/>
    </xf>
    <xf numFmtId="213" fontId="0" fillId="0" borderId="18" xfId="51" applyNumberFormat="1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13" fontId="0" fillId="0" borderId="0" xfId="51" applyNumberFormat="1" applyFont="1" applyFill="1" applyBorder="1" applyAlignment="1" applyProtection="1">
      <alignment horizontal="left"/>
      <protection hidden="1"/>
    </xf>
    <xf numFmtId="213" fontId="0" fillId="0" borderId="23" xfId="51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37" fontId="5" fillId="0" borderId="19" xfId="51" applyFont="1" applyFill="1" applyBorder="1" applyAlignment="1" applyProtection="1">
      <alignment horizontal="left"/>
      <protection hidden="1"/>
    </xf>
    <xf numFmtId="37" fontId="4" fillId="0" borderId="19" xfId="51" applyFont="1" applyFill="1" applyBorder="1" applyAlignment="1" applyProtection="1">
      <alignment horizontal="right"/>
      <protection hidden="1"/>
    </xf>
    <xf numFmtId="14" fontId="4" fillId="0" borderId="19" xfId="51" applyNumberFormat="1" applyFont="1" applyFill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19" fillId="0" borderId="0" xfId="50" applyFont="1" applyBorder="1" applyAlignment="1" applyProtection="1">
      <alignment horizontal="left" indent="2"/>
      <protection hidden="1"/>
    </xf>
    <xf numFmtId="0" fontId="19" fillId="0" borderId="18" xfId="50" applyFont="1" applyBorder="1" applyAlignment="1" applyProtection="1">
      <alignment horizontal="left" indent="2"/>
      <protection hidden="1"/>
    </xf>
    <xf numFmtId="0" fontId="0" fillId="0" borderId="23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 horizontal="left" indent="2"/>
      <protection hidden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" fillId="0" borderId="23" xfId="50" applyFont="1" applyBorder="1" applyAlignment="1" applyProtection="1">
      <alignment/>
      <protection hidden="1"/>
    </xf>
    <xf numFmtId="0" fontId="21" fillId="0" borderId="23" xfId="50" applyFont="1" applyBorder="1" applyAlignment="1" applyProtection="1">
      <alignment/>
      <protection hidden="1"/>
    </xf>
    <xf numFmtId="39" fontId="1" fillId="37" borderId="35" xfId="0" applyNumberFormat="1" applyFont="1" applyFill="1" applyBorder="1" applyAlignment="1" applyProtection="1">
      <alignment horizontal="center" vertical="center"/>
      <protection hidden="1"/>
    </xf>
    <xf numFmtId="39" fontId="1" fillId="37" borderId="36" xfId="0" applyNumberFormat="1" applyFont="1" applyFill="1" applyBorder="1" applyAlignment="1" applyProtection="1">
      <alignment horizontal="center" vertical="center"/>
      <protection hidden="1"/>
    </xf>
    <xf numFmtId="39" fontId="1" fillId="37" borderId="37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1" fillId="37" borderId="35" xfId="0" applyFont="1" applyFill="1" applyBorder="1" applyAlignment="1" applyProtection="1">
      <alignment horizontal="center" vertical="center"/>
      <protection hidden="1"/>
    </xf>
    <xf numFmtId="0" fontId="1" fillId="37" borderId="36" xfId="0" applyFont="1" applyFill="1" applyBorder="1" applyAlignment="1" applyProtection="1">
      <alignment horizontal="center" vertical="center"/>
      <protection hidden="1"/>
    </xf>
    <xf numFmtId="0" fontId="1" fillId="37" borderId="37" xfId="0" applyFont="1" applyFill="1" applyBorder="1" applyAlignment="1" applyProtection="1">
      <alignment horizontal="center" vertical="center"/>
      <protection hidden="1"/>
    </xf>
    <xf numFmtId="0" fontId="7" fillId="0" borderId="0" xfId="45" applyFont="1" applyAlignment="1" applyProtection="1">
      <alignment horizontal="center" vertical="center" wrapText="1"/>
      <protection/>
    </xf>
    <xf numFmtId="0" fontId="12" fillId="0" borderId="20" xfId="45" applyFont="1" applyBorder="1" applyAlignment="1" applyProtection="1">
      <alignment horizontal="center" vertical="center" wrapText="1"/>
      <protection/>
    </xf>
    <xf numFmtId="0" fontId="12" fillId="0" borderId="21" xfId="45" applyFont="1" applyBorder="1" applyAlignment="1" applyProtection="1">
      <alignment horizontal="center" vertical="center" wrapText="1"/>
      <protection/>
    </xf>
    <xf numFmtId="0" fontId="12" fillId="0" borderId="22" xfId="45" applyFont="1" applyBorder="1" applyAlignment="1" applyProtection="1">
      <alignment horizontal="center" vertical="center" wrapText="1"/>
      <protection/>
    </xf>
    <xf numFmtId="0" fontId="12" fillId="0" borderId="23" xfId="45" applyFont="1" applyBorder="1" applyAlignment="1" applyProtection="1">
      <alignment horizontal="center" vertical="center" wrapText="1"/>
      <protection/>
    </xf>
    <xf numFmtId="0" fontId="12" fillId="0" borderId="0" xfId="45" applyFont="1" applyBorder="1" applyAlignment="1" applyProtection="1">
      <alignment horizontal="center" vertical="center" wrapText="1"/>
      <protection/>
    </xf>
    <xf numFmtId="0" fontId="12" fillId="0" borderId="18" xfId="45" applyFont="1" applyBorder="1" applyAlignment="1" applyProtection="1">
      <alignment horizontal="center" vertical="center" wrapText="1"/>
      <protection/>
    </xf>
    <xf numFmtId="0" fontId="12" fillId="0" borderId="24" xfId="45" applyFont="1" applyBorder="1" applyAlignment="1" applyProtection="1">
      <alignment horizontal="center" vertical="center" wrapText="1"/>
      <protection/>
    </xf>
    <xf numFmtId="0" fontId="12" fillId="0" borderId="19" xfId="45" applyFont="1" applyBorder="1" applyAlignment="1" applyProtection="1">
      <alignment horizontal="center" vertical="center" wrapText="1"/>
      <protection/>
    </xf>
    <xf numFmtId="0" fontId="12" fillId="0" borderId="25" xfId="45" applyFont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1" fillId="0" borderId="23" xfId="50" applyFont="1" applyBorder="1" applyAlignment="1" applyProtection="1">
      <alignment horizontal="left" vertical="top" wrapText="1"/>
      <protection hidden="1"/>
    </xf>
    <xf numFmtId="0" fontId="21" fillId="0" borderId="0" xfId="50" applyFont="1" applyBorder="1" applyAlignment="1" applyProtection="1">
      <alignment horizontal="left" vertical="top" wrapText="1"/>
      <protection hidden="1"/>
    </xf>
    <xf numFmtId="0" fontId="21" fillId="0" borderId="18" xfId="50" applyFont="1" applyBorder="1" applyAlignment="1" applyProtection="1">
      <alignment horizontal="left" vertical="top" wrapText="1"/>
      <protection hidden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213" fontId="0" fillId="0" borderId="23" xfId="51" applyNumberFormat="1" applyFont="1" applyBorder="1" applyAlignment="1" applyProtection="1">
      <alignment horizontal="left" vertical="center" wrapText="1"/>
      <protection hidden="1"/>
    </xf>
    <xf numFmtId="213" fontId="0" fillId="0" borderId="0" xfId="51" applyNumberFormat="1" applyFont="1" applyBorder="1" applyAlignment="1" applyProtection="1">
      <alignment horizontal="left" vertical="center" wrapText="1"/>
      <protection hidden="1"/>
    </xf>
    <xf numFmtId="49" fontId="14" fillId="0" borderId="20" xfId="51" applyNumberFormat="1" applyFont="1" applyFill="1" applyBorder="1" applyAlignment="1" applyProtection="1">
      <alignment horizontal="center" vertical="center"/>
      <protection hidden="1"/>
    </xf>
    <xf numFmtId="49" fontId="14" fillId="0" borderId="21" xfId="51" applyNumberFormat="1" applyFont="1" applyFill="1" applyBorder="1" applyAlignment="1" applyProtection="1">
      <alignment horizontal="center" vertical="center"/>
      <protection hidden="1"/>
    </xf>
    <xf numFmtId="49" fontId="14" fillId="0" borderId="22" xfId="51" applyNumberFormat="1" applyFont="1" applyFill="1" applyBorder="1" applyAlignment="1" applyProtection="1">
      <alignment horizontal="center" vertical="center"/>
      <protection hidden="1"/>
    </xf>
    <xf numFmtId="49" fontId="14" fillId="0" borderId="24" xfId="51" applyNumberFormat="1" applyFont="1" applyFill="1" applyBorder="1" applyAlignment="1" applyProtection="1">
      <alignment horizontal="center" vertical="center"/>
      <protection hidden="1"/>
    </xf>
    <xf numFmtId="49" fontId="14" fillId="0" borderId="19" xfId="51" applyNumberFormat="1" applyFont="1" applyFill="1" applyBorder="1" applyAlignment="1" applyProtection="1">
      <alignment horizontal="center" vertical="center"/>
      <protection hidden="1"/>
    </xf>
    <xf numFmtId="49" fontId="14" fillId="0" borderId="25" xfId="51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18" xfId="0" applyFont="1" applyFill="1" applyBorder="1" applyAlignment="1" applyProtection="1">
      <alignment horizontal="left"/>
      <protection hidden="1"/>
    </xf>
    <xf numFmtId="0" fontId="22" fillId="0" borderId="2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213" fontId="0" fillId="0" borderId="23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0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18" xfId="51" applyNumberFormat="1" applyFont="1" applyFill="1" applyBorder="1" applyAlignment="1" applyProtection="1" quotePrefix="1">
      <alignment horizontal="left" vertical="center" wrapText="1"/>
      <protection hidden="1"/>
    </xf>
    <xf numFmtId="213" fontId="0" fillId="0" borderId="18" xfId="51" applyNumberFormat="1" applyFont="1" applyBorder="1" applyAlignment="1" applyProtection="1">
      <alignment horizontal="left" vertical="center" wrapText="1"/>
      <protection hidden="1"/>
    </xf>
    <xf numFmtId="213" fontId="0" fillId="0" borderId="23" xfId="51" applyNumberFormat="1" applyFont="1" applyFill="1" applyBorder="1" applyAlignment="1" applyProtection="1">
      <alignment horizontal="left" vertical="center" wrapText="1"/>
      <protection hidden="1"/>
    </xf>
    <xf numFmtId="213" fontId="0" fillId="0" borderId="0" xfId="51" applyNumberFormat="1" applyFont="1" applyFill="1" applyBorder="1" applyAlignment="1" applyProtection="1">
      <alignment horizontal="left" vertical="center" wrapText="1"/>
      <protection hidden="1"/>
    </xf>
    <xf numFmtId="213" fontId="0" fillId="0" borderId="18" xfId="51" applyNumberFormat="1" applyFont="1" applyFill="1" applyBorder="1" applyAlignment="1" applyProtection="1">
      <alignment horizontal="left" vertical="center" wrapText="1"/>
      <protection hidden="1"/>
    </xf>
    <xf numFmtId="213" fontId="0" fillId="0" borderId="23" xfId="51" applyNumberFormat="1" applyFont="1" applyFill="1" applyBorder="1" applyAlignment="1" applyProtection="1" quotePrefix="1">
      <alignment vertical="center" wrapText="1"/>
      <protection hidden="1"/>
    </xf>
    <xf numFmtId="213" fontId="1" fillId="0" borderId="0" xfId="51" applyNumberFormat="1" applyFont="1" applyFill="1" applyBorder="1" applyAlignment="1" applyProtection="1">
      <alignment vertical="center" wrapText="1"/>
      <protection hidden="1"/>
    </xf>
    <xf numFmtId="37" fontId="17" fillId="0" borderId="27" xfId="51" applyFont="1" applyFill="1" applyBorder="1" applyAlignment="1" applyProtection="1">
      <alignment horizontal="center"/>
      <protection hidden="1"/>
    </xf>
    <xf numFmtId="37" fontId="17" fillId="0" borderId="14" xfId="51" applyFont="1" applyFill="1" applyBorder="1" applyAlignment="1" applyProtection="1">
      <alignment horizontal="center"/>
      <protection hidden="1"/>
    </xf>
    <xf numFmtId="37" fontId="17" fillId="0" borderId="28" xfId="51" applyFont="1" applyFill="1" applyBorder="1" applyAlignment="1" applyProtection="1">
      <alignment horizontal="center"/>
      <protection hidden="1"/>
    </xf>
    <xf numFmtId="37" fontId="17" fillId="0" borderId="38" xfId="51" applyFont="1" applyFill="1" applyBorder="1" applyAlignment="1" applyProtection="1">
      <alignment horizontal="center"/>
      <protection hidden="1"/>
    </xf>
    <xf numFmtId="213" fontId="0" fillId="0" borderId="23" xfId="51" applyNumberFormat="1" applyFont="1" applyFill="1" applyBorder="1" applyAlignment="1" applyProtection="1">
      <alignment horizontal="left"/>
      <protection hidden="1"/>
    </xf>
    <xf numFmtId="213" fontId="0" fillId="0" borderId="0" xfId="51" applyNumberFormat="1" applyFont="1" applyFill="1" applyBorder="1" applyAlignment="1" applyProtection="1">
      <alignment horizontal="left"/>
      <protection hidden="1"/>
    </xf>
    <xf numFmtId="213" fontId="0" fillId="0" borderId="18" xfId="51" applyNumberFormat="1" applyFont="1" applyFill="1" applyBorder="1" applyAlignment="1" applyProtection="1">
      <alignment horizontal="left"/>
      <protection hidden="1"/>
    </xf>
    <xf numFmtId="37" fontId="14" fillId="0" borderId="20" xfId="51" applyFont="1" applyFill="1" applyBorder="1" applyAlignment="1" applyProtection="1">
      <alignment horizontal="center" vertical="center"/>
      <protection hidden="1"/>
    </xf>
    <xf numFmtId="37" fontId="14" fillId="0" borderId="21" xfId="51" applyFont="1" applyFill="1" applyBorder="1" applyAlignment="1" applyProtection="1">
      <alignment horizontal="center" vertical="center"/>
      <protection hidden="1"/>
    </xf>
    <xf numFmtId="37" fontId="14" fillId="0" borderId="22" xfId="51" applyFont="1" applyFill="1" applyBorder="1" applyAlignment="1" applyProtection="1">
      <alignment horizontal="center" vertical="center"/>
      <protection hidden="1"/>
    </xf>
    <xf numFmtId="37" fontId="14" fillId="0" borderId="24" xfId="51" applyFont="1" applyFill="1" applyBorder="1" applyAlignment="1" applyProtection="1">
      <alignment horizontal="center" vertical="center"/>
      <protection hidden="1"/>
    </xf>
    <xf numFmtId="37" fontId="14" fillId="0" borderId="19" xfId="51" applyFont="1" applyFill="1" applyBorder="1" applyAlignment="1" applyProtection="1">
      <alignment horizontal="center" vertical="center"/>
      <protection hidden="1"/>
    </xf>
    <xf numFmtId="37" fontId="14" fillId="0" borderId="25" xfId="51" applyFont="1" applyFill="1" applyBorder="1" applyAlignment="1" applyProtection="1">
      <alignment horizontal="center" vertical="center"/>
      <protection hidden="1"/>
    </xf>
    <xf numFmtId="37" fontId="18" fillId="0" borderId="15" xfId="51" applyFont="1" applyFill="1" applyBorder="1" applyAlignment="1" applyProtection="1">
      <alignment horizontal="center"/>
      <protection hidden="1"/>
    </xf>
    <xf numFmtId="37" fontId="18" fillId="0" borderId="16" xfId="51" applyFont="1" applyFill="1" applyBorder="1" applyAlignment="1" applyProtection="1">
      <alignment horizontal="center"/>
      <protection hidden="1"/>
    </xf>
    <xf numFmtId="37" fontId="18" fillId="0" borderId="17" xfId="51" applyFont="1" applyFill="1" applyBorder="1" applyAlignment="1" applyProtection="1">
      <alignment horizontal="center"/>
      <protection hidden="1"/>
    </xf>
    <xf numFmtId="213" fontId="0" fillId="0" borderId="23" xfId="51" applyNumberFormat="1" applyFont="1" applyFill="1" applyBorder="1" applyAlignment="1" applyProtection="1">
      <alignment vertical="center" wrapText="1"/>
      <protection hidden="1"/>
    </xf>
    <xf numFmtId="213" fontId="0" fillId="0" borderId="0" xfId="51" applyNumberFormat="1" applyFont="1" applyFill="1" applyBorder="1" applyAlignment="1" applyProtection="1">
      <alignment vertical="center" wrapText="1"/>
      <protection hidden="1"/>
    </xf>
    <xf numFmtId="213" fontId="0" fillId="0" borderId="18" xfId="51" applyNumberFormat="1" applyFont="1" applyFill="1" applyBorder="1" applyAlignment="1" applyProtection="1">
      <alignment vertical="center" wrapText="1"/>
      <protection hidden="1"/>
    </xf>
    <xf numFmtId="213" fontId="26" fillId="0" borderId="23" xfId="51" applyNumberFormat="1" applyFont="1" applyFill="1" applyBorder="1" applyAlignment="1" applyProtection="1">
      <alignment horizontal="left"/>
      <protection hidden="1"/>
    </xf>
    <xf numFmtId="213" fontId="26" fillId="0" borderId="0" xfId="51" applyNumberFormat="1" applyFont="1" applyFill="1" applyBorder="1" applyAlignment="1" applyProtection="1">
      <alignment horizontal="left"/>
      <protection hidden="1"/>
    </xf>
    <xf numFmtId="213" fontId="26" fillId="0" borderId="18" xfId="51" applyNumberFormat="1" applyFont="1" applyFill="1" applyBorder="1" applyAlignment="1" applyProtection="1">
      <alignment horizontal="left"/>
      <protection hidden="1"/>
    </xf>
    <xf numFmtId="37" fontId="17" fillId="0" borderId="39" xfId="51" applyFont="1" applyFill="1" applyBorder="1" applyAlignment="1" applyProtection="1">
      <alignment horizontal="center"/>
      <protection hidden="1"/>
    </xf>
    <xf numFmtId="37" fontId="17" fillId="0" borderId="40" xfId="51" applyFont="1" applyFill="1" applyBorder="1" applyAlignment="1" applyProtection="1">
      <alignment horizontal="center"/>
      <protection hidden="1"/>
    </xf>
    <xf numFmtId="37" fontId="17" fillId="0" borderId="41" xfId="51" applyFont="1" applyFill="1" applyBorder="1" applyAlignment="1" applyProtection="1">
      <alignment horizontal="center"/>
      <protection hidden="1"/>
    </xf>
    <xf numFmtId="37" fontId="17" fillId="0" borderId="42" xfId="51" applyFont="1" applyFill="1" applyBorder="1" applyAlignment="1" applyProtection="1">
      <alignment horizontal="center"/>
      <protection hidden="1"/>
    </xf>
    <xf numFmtId="37" fontId="17" fillId="0" borderId="43" xfId="51" applyFont="1" applyFill="1" applyBorder="1" applyAlignment="1" applyProtection="1">
      <alignment horizontal="center"/>
      <protection hidden="1"/>
    </xf>
    <xf numFmtId="37" fontId="17" fillId="0" borderId="44" xfId="51" applyFont="1" applyFill="1" applyBorder="1" applyAlignment="1" applyProtection="1">
      <alignment horizontal="center"/>
      <protection hidden="1"/>
    </xf>
    <xf numFmtId="37" fontId="17" fillId="0" borderId="45" xfId="51" applyFont="1" applyFill="1" applyBorder="1" applyAlignment="1" applyProtection="1">
      <alignment horizontal="center"/>
      <protection hidden="1"/>
    </xf>
    <xf numFmtId="37" fontId="17" fillId="0" borderId="46" xfId="51" applyFont="1" applyFill="1" applyBorder="1" applyAlignment="1" applyProtection="1">
      <alignment horizontal="center"/>
      <protection hidden="1"/>
    </xf>
    <xf numFmtId="37" fontId="18" fillId="0" borderId="47" xfId="51" applyFont="1" applyFill="1" applyBorder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39" fontId="1" fillId="34" borderId="35" xfId="0" applyNumberFormat="1" applyFont="1" applyFill="1" applyBorder="1" applyAlignment="1" applyProtection="1">
      <alignment horizontal="center" vertical="center"/>
      <protection hidden="1"/>
    </xf>
    <xf numFmtId="39" fontId="1" fillId="34" borderId="36" xfId="0" applyNumberFormat="1" applyFont="1" applyFill="1" applyBorder="1" applyAlignment="1" applyProtection="1">
      <alignment horizontal="center" vertical="center"/>
      <protection hidden="1"/>
    </xf>
    <xf numFmtId="39" fontId="1" fillId="34" borderId="37" xfId="0" applyNumberFormat="1" applyFont="1" applyFill="1" applyBorder="1" applyAlignment="1" applyProtection="1">
      <alignment horizontal="center" vertical="center"/>
      <protection hidden="1"/>
    </xf>
    <xf numFmtId="0" fontId="21" fillId="34" borderId="48" xfId="0" applyFont="1" applyFill="1" applyBorder="1" applyAlignment="1" applyProtection="1">
      <alignment horizontal="center" vertical="center"/>
      <protection hidden="1"/>
    </xf>
    <xf numFmtId="0" fontId="21" fillId="34" borderId="49" xfId="0" applyFont="1" applyFill="1" applyBorder="1" applyAlignment="1" applyProtection="1">
      <alignment horizontal="center" vertical="center"/>
      <protection hidden="1"/>
    </xf>
    <xf numFmtId="39" fontId="21" fillId="34" borderId="48" xfId="0" applyNumberFormat="1" applyFont="1" applyFill="1" applyBorder="1" applyAlignment="1" applyProtection="1">
      <alignment horizontal="center" vertical="center"/>
      <protection hidden="1"/>
    </xf>
    <xf numFmtId="39" fontId="21" fillId="34" borderId="49" xfId="0" applyNumberFormat="1" applyFont="1" applyFill="1" applyBorder="1" applyAlignment="1" applyProtection="1">
      <alignment horizontal="center" vertical="center"/>
      <protection hidden="1"/>
    </xf>
    <xf numFmtId="0" fontId="1" fillId="34" borderId="48" xfId="0" applyFont="1" applyFill="1" applyBorder="1" applyAlignment="1" applyProtection="1">
      <alignment horizontal="center" vertical="center"/>
      <protection hidden="1"/>
    </xf>
    <xf numFmtId="0" fontId="1" fillId="34" borderId="49" xfId="0" applyFont="1" applyFill="1" applyBorder="1" applyAlignment="1" applyProtection="1">
      <alignment horizontal="center" vertical="center"/>
      <protection hidden="1"/>
    </xf>
    <xf numFmtId="39" fontId="1" fillId="34" borderId="48" xfId="0" applyNumberFormat="1" applyFont="1" applyFill="1" applyBorder="1" applyAlignment="1" applyProtection="1">
      <alignment horizontal="center" vertical="center"/>
      <protection hidden="1"/>
    </xf>
    <xf numFmtId="39" fontId="1" fillId="34" borderId="49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rmal 2" xfId="50"/>
    <cellStyle name="Normal_EncomendaNormal -09042007 2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2</xdr:row>
      <xdr:rowOff>0</xdr:rowOff>
    </xdr:to>
    <xdr:pic>
      <xdr:nvPicPr>
        <xdr:cNvPr id="1" name="Imagem 2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0</xdr:colOff>
      <xdr:row>2</xdr:row>
      <xdr:rowOff>104775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50" name="Imagem 50" descr="Log Correios_horizontal_Pre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104775</xdr:rowOff>
    </xdr:to>
    <xdr:pic>
      <xdr:nvPicPr>
        <xdr:cNvPr id="1" name="Imagem 1" descr="Log Correios_horizontal_Pre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051\SISTEMAS_II\Guias%20sac0051\Local%20Divisa%20sac%200051%20-21-1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051\SISTEMAS_II\Documents%20and%20Settings\renatof\Configura&#231;&#245;es%20locais\Temporary%20Internet%20Files\OLK3\40010%20-%20SEDEX%20-%20&#192;%20VIS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051\SISTEMAS_II\PRECOS_TARIFAS\Tarifas_Nacionais\X_tabelas%20teste%20ERP\Reajuste_2014\TABELAS_SARA\Data%2020_05_2014\Tabela_PAC_41106_2014_Nova%20Metodologia_Sa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051\SISTEMAS_II\PRECOS_TARIFAS\Tarifas_Nacionais\Base_de_Trabalho\Faixa_de_CEP_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051\SISTEMAS_II\PRECOS_TARIFAS\Tarifas_Nacionais\X_tabelas%20teste%20ERP\Reajuste_2014\TABELAS_SARA\Data%2020_05_2014\Tabela_SEDEX_40010_2014_S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P BA Local"/>
      <sheetName val="CEP BA Divisa"/>
      <sheetName val="CEP BSB Local"/>
      <sheetName val="CEP BSB Divisa"/>
      <sheetName val="CEP CE Local"/>
      <sheetName val="CEP ES Local"/>
      <sheetName val="CEP ES Divisa"/>
      <sheetName val="CEP GO Local"/>
      <sheetName val="CEP GO Divisa"/>
      <sheetName val="CEP MA Local"/>
      <sheetName val="CEP MA Divisa"/>
      <sheetName val="CEP MT Local"/>
      <sheetName val="CEP MT Divisa"/>
      <sheetName val="CEP MS Divisa"/>
      <sheetName val="CEP MG Local"/>
      <sheetName val="CEP MG Divisa"/>
      <sheetName val="CEP PA Divisa"/>
      <sheetName val="CEP PB Local"/>
      <sheetName val="CEP PB Divisa"/>
      <sheetName val="CEP PR Local"/>
      <sheetName val="CEP PR Divisa"/>
      <sheetName val="CEP PE Local"/>
      <sheetName val="CEP PE Divisa"/>
      <sheetName val="CEP PI Local"/>
      <sheetName val="CEP PI Divisa"/>
      <sheetName val="CEP RJ Local"/>
      <sheetName val="CEP RJ Divisa"/>
      <sheetName val="CEP RN Local"/>
      <sheetName val="CEP RN Divisa"/>
      <sheetName val="CEP RS Local"/>
      <sheetName val="CEP RS Divisa"/>
      <sheetName val="CEP SC Local"/>
      <sheetName val="CEP SC Divisa"/>
      <sheetName val="CEP SPI Local "/>
      <sheetName val="CEP SPI Divisa"/>
      <sheetName val="CEP SPM Local"/>
      <sheetName val="CEP SPM Divi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ÍNDICE"/>
      <sheetName val="AC"/>
      <sheetName val="AL"/>
      <sheetName val="AM"/>
      <sheetName val="AP"/>
      <sheetName val="BA"/>
      <sheetName val="BA local"/>
      <sheetName val="BA divisas"/>
      <sheetName val="BSB"/>
      <sheetName val="BSB local"/>
      <sheetName val="BSB divisas"/>
      <sheetName val="CE"/>
      <sheetName val="CE local"/>
      <sheetName val="ES"/>
      <sheetName val="ES divisas"/>
      <sheetName val="MG"/>
      <sheetName val="MG local"/>
      <sheetName val="MG divisas"/>
      <sheetName val="GO"/>
      <sheetName val="GO local"/>
      <sheetName val="GO divisas"/>
      <sheetName val="MA"/>
      <sheetName val="MA local"/>
      <sheetName val="MA divisas"/>
      <sheetName val="MT"/>
      <sheetName val="MT local"/>
      <sheetName val="MT divisas"/>
      <sheetName val="MS"/>
      <sheetName val="MS divisas"/>
      <sheetName val="PA"/>
      <sheetName val="PA divisas"/>
      <sheetName val="PB"/>
      <sheetName val="PB local"/>
      <sheetName val="PB divisas"/>
      <sheetName val="PE"/>
      <sheetName val="PE local"/>
      <sheetName val="PE divisas"/>
      <sheetName val="PI"/>
      <sheetName val="PI local"/>
      <sheetName val="PI divisa"/>
      <sheetName val="PR"/>
      <sheetName val="PR local"/>
      <sheetName val="PR divisa"/>
      <sheetName val="RJ"/>
      <sheetName val="RJ local"/>
      <sheetName val="RJ divisa"/>
      <sheetName val="RN"/>
      <sheetName val="RN local"/>
      <sheetName val="RN divisa"/>
      <sheetName val="RO"/>
      <sheetName val="RR"/>
      <sheetName val="RS"/>
      <sheetName val="RS local"/>
      <sheetName val="RS divisa"/>
      <sheetName val="SC"/>
      <sheetName val="SC local"/>
      <sheetName val="SC divisa"/>
      <sheetName val="SE"/>
      <sheetName val="SP"/>
      <sheetName val="SPI local "/>
      <sheetName val="SPI divisa"/>
      <sheetName val="SPM local"/>
      <sheetName val="SPM divisa"/>
      <sheetName val="TO"/>
      <sheetName val="40010 - INSTRUÇÕ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41106 PAC à Vista - INSTRUÇÕES "/>
      <sheetName val="AC"/>
      <sheetName val="AL"/>
      <sheetName val="AP"/>
      <sheetName val="AM"/>
      <sheetName val="BA"/>
      <sheetName val="BSB"/>
      <sheetName val="CE"/>
      <sheetName val="ES"/>
      <sheetName val="GO"/>
      <sheetName val="MA"/>
      <sheetName val="MT"/>
      <sheetName val="MS"/>
      <sheetName val="MG"/>
      <sheetName val="PA"/>
      <sheetName val="PB"/>
      <sheetName val="PR"/>
      <sheetName val="PE"/>
      <sheetName val="PI"/>
      <sheetName val="RJ"/>
      <sheetName val="RN"/>
      <sheetName val="RS"/>
      <sheetName val="RO"/>
      <sheetName val="RR"/>
      <sheetName val="SC"/>
      <sheetName val="SE"/>
      <sheetName val="SP"/>
      <sheetName val="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IXA DE CEP CAPITAL"/>
    </sheetNames>
    <sheetDataSet>
      <sheetData sheetId="0">
        <row r="3">
          <cell r="A3" t="str">
            <v>Alagoas</v>
          </cell>
          <cell r="B3" t="str">
            <v>AL</v>
          </cell>
          <cell r="C3" t="str">
            <v>Maceio</v>
          </cell>
          <cell r="D3" t="str">
            <v>57000 - 57099</v>
          </cell>
        </row>
        <row r="4">
          <cell r="A4" t="str">
            <v>Amapá</v>
          </cell>
          <cell r="B4" t="str">
            <v>AP</v>
          </cell>
          <cell r="C4" t="str">
            <v>Macapa</v>
          </cell>
          <cell r="D4" t="str">
            <v>68900 - 68914</v>
          </cell>
        </row>
        <row r="5">
          <cell r="A5" t="str">
            <v>Amazonas</v>
          </cell>
          <cell r="B5" t="str">
            <v>AM</v>
          </cell>
          <cell r="C5" t="str">
            <v>Manaus</v>
          </cell>
          <cell r="D5" t="str">
            <v>69000 - 69099</v>
          </cell>
        </row>
        <row r="6">
          <cell r="A6" t="str">
            <v>Bahia</v>
          </cell>
          <cell r="B6" t="str">
            <v>BA</v>
          </cell>
          <cell r="C6" t="str">
            <v>Salvador</v>
          </cell>
          <cell r="D6" t="str">
            <v>40000 - 42599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>42700 - 43849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>44460 - 44479</v>
          </cell>
        </row>
        <row r="9">
          <cell r="A9" t="str">
            <v>Ceará</v>
          </cell>
          <cell r="B9" t="str">
            <v>CE</v>
          </cell>
          <cell r="C9" t="str">
            <v>Fortaleza</v>
          </cell>
          <cell r="D9" t="str">
            <v>60000 - 61999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62870 - 62874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>62880 - 62899</v>
          </cell>
        </row>
        <row r="12">
          <cell r="A12" t="str">
            <v>Distrito Federal</v>
          </cell>
          <cell r="B12" t="str">
            <v>DF</v>
          </cell>
          <cell r="C12" t="str">
            <v>Brasília</v>
          </cell>
          <cell r="D12" t="str">
            <v>70000 - 72799</v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>73000 - 73699</v>
          </cell>
        </row>
        <row r="14">
          <cell r="A14" t="str">
            <v>Espírito Santo</v>
          </cell>
          <cell r="B14" t="str">
            <v>ES</v>
          </cell>
          <cell r="C14" t="str">
            <v>Vitória</v>
          </cell>
          <cell r="D14" t="str">
            <v>29000 - 29229</v>
          </cell>
        </row>
        <row r="15">
          <cell r="A15" t="str">
            <v>Goiás</v>
          </cell>
          <cell r="B15" t="str">
            <v>GO</v>
          </cell>
          <cell r="C15" t="str">
            <v>Goiânia</v>
          </cell>
          <cell r="D15" t="str">
            <v>74000 - 74999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>75170 - 75174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>75250 - 75259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>75340 - 75349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>75360 - 75369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>75370 - 75384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>75460 - 75469</v>
          </cell>
        </row>
        <row r="22">
          <cell r="A22" t="str">
            <v>Maranhão</v>
          </cell>
          <cell r="B22" t="str">
            <v>MA</v>
          </cell>
          <cell r="C22" t="str">
            <v>São Luis</v>
          </cell>
          <cell r="D22" t="str">
            <v>65000 - 65099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>65110 - 65139</v>
          </cell>
        </row>
        <row r="24">
          <cell r="A24" t="str">
            <v>Mato Grosso</v>
          </cell>
          <cell r="B24" t="str">
            <v>MT</v>
          </cell>
          <cell r="C24" t="str">
            <v>Cuiabá</v>
          </cell>
          <cell r="D24" t="str">
            <v>78000 - 78169</v>
          </cell>
        </row>
        <row r="25">
          <cell r="A25" t="str">
            <v>Mato Grosso do Sul</v>
          </cell>
          <cell r="B25" t="str">
            <v>MS</v>
          </cell>
          <cell r="C25" t="str">
            <v>Campo Grande</v>
          </cell>
          <cell r="D25" t="str">
            <v>79000 - 79124</v>
          </cell>
        </row>
        <row r="26">
          <cell r="A26" t="str">
            <v>Minas Gerais</v>
          </cell>
          <cell r="B26" t="str">
            <v>MG</v>
          </cell>
          <cell r="C26" t="str">
            <v>Belo Horizonte</v>
          </cell>
          <cell r="D26" t="str">
            <v>30000 - 34999</v>
          </cell>
        </row>
        <row r="27">
          <cell r="A27" t="str">
            <v>Pará</v>
          </cell>
          <cell r="B27" t="str">
            <v>PA</v>
          </cell>
          <cell r="C27" t="str">
            <v>Belém</v>
          </cell>
          <cell r="D27" t="str">
            <v>66000 - 67999</v>
          </cell>
        </row>
        <row r="28">
          <cell r="A28" t="str">
            <v>Paraíba</v>
          </cell>
          <cell r="B28" t="str">
            <v>PB</v>
          </cell>
          <cell r="C28" t="str">
            <v>Joao Pessoa</v>
          </cell>
          <cell r="D28" t="str">
            <v>58000 - 58099</v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>58300 - 58314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>58320 - 58323</v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>58326 - 58329</v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>58334 - 58338</v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>58342 - 58344</v>
          </cell>
        </row>
        <row r="34">
          <cell r="A34" t="str">
            <v>Paraná</v>
          </cell>
          <cell r="B34" t="str">
            <v>PR</v>
          </cell>
          <cell r="C34" t="str">
            <v>Curitiba</v>
          </cell>
          <cell r="D34" t="str">
            <v>80000 - 83189</v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>83300 - 83349</v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>83400 - 83479</v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>83500 - 83569</v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>83600 - 83729</v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>83820 - 83839</v>
          </cell>
        </row>
        <row r="40">
          <cell r="A40" t="str">
            <v>Pernambuco</v>
          </cell>
          <cell r="B40" t="str">
            <v>PE</v>
          </cell>
          <cell r="C40" t="str">
            <v>Recife</v>
          </cell>
          <cell r="D40" t="str">
            <v>50000 - 53989</v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>54000 - 54999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>55500 - 55509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>55590 - 55629</v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>55825 - 55839</v>
          </cell>
        </row>
        <row r="45">
          <cell r="A45" t="str">
            <v>Piauí</v>
          </cell>
          <cell r="B45" t="str">
            <v>PI</v>
          </cell>
          <cell r="C45" t="str">
            <v>Teresina</v>
          </cell>
          <cell r="D45" t="str">
            <v>64000 - 64099</v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>64290 - 64294</v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>64390 - 64394</v>
          </cell>
        </row>
        <row r="48">
          <cell r="A48" t="str">
            <v>Rio de Janeiro</v>
          </cell>
          <cell r="B48" t="str">
            <v>RJ</v>
          </cell>
          <cell r="C48" t="str">
            <v>Rio de Janeiro</v>
          </cell>
          <cell r="D48" t="str">
            <v>20000 - 23799</v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>24000 - 24889</v>
          </cell>
        </row>
        <row r="50">
          <cell r="A50" t="str">
            <v>Rio Grande do Norte</v>
          </cell>
          <cell r="B50" t="str">
            <v>RN</v>
          </cell>
          <cell r="C50" t="str">
            <v>Natal</v>
          </cell>
          <cell r="D50" t="str">
            <v>59000 - 59161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>59280 - 59299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>59575 - 59577</v>
          </cell>
        </row>
        <row r="53">
          <cell r="A53" t="str">
            <v>Rio Grande do Sul</v>
          </cell>
          <cell r="B53" t="str">
            <v>RS</v>
          </cell>
          <cell r="C53" t="str">
            <v>Porto Alegre</v>
          </cell>
          <cell r="D53" t="str">
            <v>90000 - 92849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>92990 - 93599</v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>94000 - 94999</v>
          </cell>
        </row>
        <row r="56">
          <cell r="A56" t="str">
            <v>Rondônia</v>
          </cell>
          <cell r="B56" t="str">
            <v>RO</v>
          </cell>
          <cell r="C56" t="str">
            <v>Porto Velho</v>
          </cell>
          <cell r="D56" t="str">
            <v>78900 - 78924</v>
          </cell>
        </row>
        <row r="57">
          <cell r="A57" t="str">
            <v>Roraima</v>
          </cell>
          <cell r="B57" t="str">
            <v>RR</v>
          </cell>
          <cell r="C57" t="str">
            <v>Boa Vista</v>
          </cell>
          <cell r="D57" t="str">
            <v>69300 - 69339</v>
          </cell>
        </row>
        <row r="58">
          <cell r="A58" t="str">
            <v>Santa Catarina</v>
          </cell>
          <cell r="B58" t="str">
            <v>SC</v>
          </cell>
          <cell r="C58" t="str">
            <v>Florianópolis</v>
          </cell>
          <cell r="D58" t="str">
            <v>88000 - 88124</v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>88130 - 88139</v>
          </cell>
        </row>
        <row r="60">
          <cell r="A60" t="str">
            <v>São Paulo</v>
          </cell>
          <cell r="B60" t="str">
            <v>SP</v>
          </cell>
          <cell r="C60" t="str">
            <v>São Paulo</v>
          </cell>
          <cell r="D60" t="str">
            <v>01000 - 09999</v>
          </cell>
        </row>
        <row r="61">
          <cell r="A61" t="str">
            <v>Sergipe</v>
          </cell>
          <cell r="B61" t="str">
            <v>SE</v>
          </cell>
          <cell r="C61" t="str">
            <v>Aracaju</v>
          </cell>
          <cell r="D61" t="str">
            <v>49000 - 49099</v>
          </cell>
        </row>
        <row r="62">
          <cell r="A62" t="str">
            <v>Tocantins</v>
          </cell>
          <cell r="B62" t="str">
            <v>TO</v>
          </cell>
          <cell r="C62" t="str">
            <v>Palmas</v>
          </cell>
          <cell r="D62" t="str">
            <v>77000 - 77299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40010 - INSTRUÇÕES"/>
      <sheetName val="AC"/>
      <sheetName val="AL"/>
      <sheetName val="AP"/>
      <sheetName val="AM"/>
      <sheetName val="BA"/>
      <sheetName val="BSB"/>
      <sheetName val="CE"/>
      <sheetName val="ES"/>
      <sheetName val="GO"/>
      <sheetName val="MA"/>
      <sheetName val="MT"/>
      <sheetName val="MS"/>
      <sheetName val="MG"/>
      <sheetName val="PA"/>
      <sheetName val="PB"/>
      <sheetName val="PR"/>
      <sheetName val="PE"/>
      <sheetName val="PI"/>
      <sheetName val="RJ"/>
      <sheetName val="RN"/>
      <sheetName val="RS"/>
      <sheetName val="RO"/>
      <sheetName val="RR"/>
      <sheetName val="SC"/>
      <sheetName val="SE"/>
      <sheetName val="SP"/>
      <sheetName val="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56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15.7109375" style="25" customWidth="1"/>
    <col min="2" max="9" width="10.7109375" style="11" customWidth="1"/>
    <col min="10" max="10" width="9.140625" style="11" customWidth="1"/>
    <col min="11" max="18" width="13.28125" style="11" bestFit="1" customWidth="1"/>
    <col min="19" max="16384" width="9.140625" style="11" customWidth="1"/>
  </cols>
  <sheetData>
    <row r="1" spans="1:9" ht="11.25" customHeight="1">
      <c r="A1" s="217" t="s">
        <v>67</v>
      </c>
      <c r="B1" s="217"/>
      <c r="C1" s="217"/>
      <c r="D1" s="217"/>
      <c r="E1" s="217"/>
      <c r="F1" s="217"/>
      <c r="G1" s="217"/>
      <c r="H1" s="217"/>
      <c r="I1" s="217"/>
    </row>
    <row r="2" spans="1:9" ht="12.75">
      <c r="A2" s="217" t="s">
        <v>230</v>
      </c>
      <c r="B2" s="217"/>
      <c r="C2" s="217"/>
      <c r="D2" s="217"/>
      <c r="E2" s="217"/>
      <c r="F2" s="217"/>
      <c r="G2" s="217"/>
      <c r="H2" s="217"/>
      <c r="I2" s="217"/>
    </row>
    <row r="3" spans="1:9" ht="12.75">
      <c r="A3" s="24"/>
      <c r="B3" s="12"/>
      <c r="C3" s="12"/>
      <c r="D3" s="12"/>
      <c r="E3" s="13"/>
      <c r="F3" s="14"/>
      <c r="G3" s="218" t="s">
        <v>0</v>
      </c>
      <c r="H3" s="218"/>
      <c r="I3" s="121" t="s">
        <v>270</v>
      </c>
    </row>
    <row r="4" spans="1:9" ht="13.5" thickBot="1">
      <c r="A4" s="28" t="s">
        <v>1</v>
      </c>
      <c r="B4" s="107"/>
      <c r="C4" s="107"/>
      <c r="D4" s="108"/>
      <c r="E4" s="109"/>
      <c r="F4" s="109"/>
      <c r="G4" s="109"/>
      <c r="H4" s="109"/>
      <c r="I4" s="109"/>
    </row>
    <row r="5" spans="1:9" ht="21.75" customHeight="1">
      <c r="A5" s="120" t="s">
        <v>68</v>
      </c>
      <c r="B5" s="219" t="s">
        <v>2</v>
      </c>
      <c r="C5" s="220"/>
      <c r="D5" s="220"/>
      <c r="E5" s="220"/>
      <c r="F5" s="220"/>
      <c r="G5" s="220"/>
      <c r="H5" s="220"/>
      <c r="I5" s="221"/>
    </row>
    <row r="6" spans="1:9" ht="45" customHeight="1">
      <c r="A6" s="110" t="s">
        <v>110</v>
      </c>
      <c r="B6" s="15" t="s">
        <v>15</v>
      </c>
      <c r="C6" s="16" t="s">
        <v>83</v>
      </c>
      <c r="D6" s="17" t="s">
        <v>133</v>
      </c>
      <c r="E6" s="17" t="s">
        <v>134</v>
      </c>
      <c r="F6" s="17" t="s">
        <v>135</v>
      </c>
      <c r="G6" s="17" t="s">
        <v>136</v>
      </c>
      <c r="H6" s="17" t="s">
        <v>137</v>
      </c>
      <c r="I6" s="111" t="s">
        <v>138</v>
      </c>
    </row>
    <row r="7" spans="1:9" ht="12.75">
      <c r="A7" s="112" t="s">
        <v>99</v>
      </c>
      <c r="B7" s="26">
        <v>21</v>
      </c>
      <c r="C7" s="26">
        <v>25.8</v>
      </c>
      <c r="D7" s="26">
        <v>35.1</v>
      </c>
      <c r="E7" s="26">
        <v>49.1</v>
      </c>
      <c r="F7" s="26">
        <v>63</v>
      </c>
      <c r="G7" s="26">
        <v>73.5</v>
      </c>
      <c r="H7" s="26">
        <v>87.5</v>
      </c>
      <c r="I7" s="113">
        <v>104.89999999999999</v>
      </c>
    </row>
    <row r="8" spans="1:9" ht="12.75">
      <c r="A8" s="114" t="s">
        <v>100</v>
      </c>
      <c r="B8" s="29">
        <v>22.5</v>
      </c>
      <c r="C8" s="29">
        <v>27.700000000000003</v>
      </c>
      <c r="D8" s="29">
        <v>38.2</v>
      </c>
      <c r="E8" s="29">
        <v>53.1</v>
      </c>
      <c r="F8" s="29">
        <v>68.3</v>
      </c>
      <c r="G8" s="29">
        <v>79.6</v>
      </c>
      <c r="H8" s="29">
        <v>94.8</v>
      </c>
      <c r="I8" s="115">
        <v>113.6</v>
      </c>
    </row>
    <row r="9" spans="1:9" ht="12.75">
      <c r="A9" s="112" t="s">
        <v>101</v>
      </c>
      <c r="B9" s="26">
        <v>24.900000000000002</v>
      </c>
      <c r="C9" s="26">
        <v>30.3</v>
      </c>
      <c r="D9" s="26">
        <v>45.800000000000004</v>
      </c>
      <c r="E9" s="26">
        <v>64.1</v>
      </c>
      <c r="F9" s="26">
        <v>82.39999999999999</v>
      </c>
      <c r="G9" s="26">
        <v>96</v>
      </c>
      <c r="H9" s="26">
        <v>114.39999999999999</v>
      </c>
      <c r="I9" s="113">
        <v>137.1</v>
      </c>
    </row>
    <row r="10" spans="1:9" ht="12.75">
      <c r="A10" s="114" t="s">
        <v>102</v>
      </c>
      <c r="B10" s="29">
        <v>27.200000000000003</v>
      </c>
      <c r="C10" s="29">
        <v>33.2</v>
      </c>
      <c r="D10" s="29">
        <v>53.6</v>
      </c>
      <c r="E10" s="29">
        <v>72.1</v>
      </c>
      <c r="F10" s="29">
        <v>101.39999999999999</v>
      </c>
      <c r="G10" s="29">
        <v>122.6</v>
      </c>
      <c r="H10" s="29">
        <v>154.6</v>
      </c>
      <c r="I10" s="115">
        <v>191.9</v>
      </c>
    </row>
    <row r="11" spans="1:9" ht="12.75">
      <c r="A11" s="112" t="s">
        <v>103</v>
      </c>
      <c r="B11" s="26">
        <v>30</v>
      </c>
      <c r="C11" s="26">
        <v>36.6</v>
      </c>
      <c r="D11" s="26">
        <v>61.300000000000004</v>
      </c>
      <c r="E11" s="26">
        <v>82.69999999999999</v>
      </c>
      <c r="F11" s="26">
        <v>116.3</v>
      </c>
      <c r="G11" s="26">
        <v>140.6</v>
      </c>
      <c r="H11" s="26">
        <v>177.29999999999998</v>
      </c>
      <c r="I11" s="113">
        <v>220.1</v>
      </c>
    </row>
    <row r="12" spans="1:9" ht="12.75">
      <c r="A12" s="114" t="s">
        <v>104</v>
      </c>
      <c r="B12" s="29">
        <v>31.900000000000002</v>
      </c>
      <c r="C12" s="29">
        <v>39.4</v>
      </c>
      <c r="D12" s="29">
        <v>67.6</v>
      </c>
      <c r="E12" s="29">
        <v>91.3</v>
      </c>
      <c r="F12" s="29">
        <v>128.1</v>
      </c>
      <c r="G12" s="29">
        <v>155.1</v>
      </c>
      <c r="H12" s="29">
        <v>195.6</v>
      </c>
      <c r="I12" s="115">
        <v>242.79999999999998</v>
      </c>
    </row>
    <row r="13" spans="1:9" ht="12.75">
      <c r="A13" s="112" t="s">
        <v>105</v>
      </c>
      <c r="B13" s="26">
        <v>34.2</v>
      </c>
      <c r="C13" s="26">
        <v>42.5</v>
      </c>
      <c r="D13" s="26">
        <v>74.1</v>
      </c>
      <c r="E13" s="26">
        <v>100</v>
      </c>
      <c r="F13" s="26">
        <v>140.5</v>
      </c>
      <c r="G13" s="26">
        <v>170.1</v>
      </c>
      <c r="H13" s="26">
        <v>214.4</v>
      </c>
      <c r="I13" s="113">
        <v>266.20000000000005</v>
      </c>
    </row>
    <row r="14" spans="1:9" ht="12.75">
      <c r="A14" s="114" t="s">
        <v>106</v>
      </c>
      <c r="B14" s="29">
        <v>36.7</v>
      </c>
      <c r="C14" s="29">
        <v>45.5</v>
      </c>
      <c r="D14" s="29">
        <v>81.6</v>
      </c>
      <c r="E14" s="29">
        <v>110.19999999999999</v>
      </c>
      <c r="F14" s="29">
        <v>155</v>
      </c>
      <c r="G14" s="29">
        <v>187.7</v>
      </c>
      <c r="H14" s="29">
        <v>236.6</v>
      </c>
      <c r="I14" s="115">
        <v>293.6</v>
      </c>
    </row>
    <row r="15" spans="1:9" ht="12.75">
      <c r="A15" s="112" t="s">
        <v>107</v>
      </c>
      <c r="B15" s="26">
        <v>39</v>
      </c>
      <c r="C15" s="26">
        <v>48.800000000000004</v>
      </c>
      <c r="D15" s="26">
        <v>89.5</v>
      </c>
      <c r="E15" s="26">
        <v>120.8</v>
      </c>
      <c r="F15" s="26">
        <v>169.9</v>
      </c>
      <c r="G15" s="26">
        <v>205.6</v>
      </c>
      <c r="H15" s="26">
        <v>259.3</v>
      </c>
      <c r="I15" s="113">
        <v>321.70000000000005</v>
      </c>
    </row>
    <row r="16" spans="1:9" ht="12.75">
      <c r="A16" s="114" t="s">
        <v>108</v>
      </c>
      <c r="B16" s="29">
        <v>41.6</v>
      </c>
      <c r="C16" s="29">
        <v>51.9</v>
      </c>
      <c r="D16" s="29">
        <v>97.39999999999999</v>
      </c>
      <c r="E16" s="29">
        <v>131.29999999999998</v>
      </c>
      <c r="F16" s="29">
        <v>184.6</v>
      </c>
      <c r="G16" s="29">
        <v>223.6</v>
      </c>
      <c r="H16" s="29">
        <v>281.6</v>
      </c>
      <c r="I16" s="115">
        <v>349.8</v>
      </c>
    </row>
    <row r="17" spans="1:9" ht="13.5" thickBot="1">
      <c r="A17" s="112" t="s">
        <v>109</v>
      </c>
      <c r="B17" s="26">
        <v>43.9</v>
      </c>
      <c r="C17" s="26">
        <v>55.4</v>
      </c>
      <c r="D17" s="26">
        <v>105</v>
      </c>
      <c r="E17" s="26">
        <v>141.79999999999998</v>
      </c>
      <c r="F17" s="26">
        <v>199.4</v>
      </c>
      <c r="G17" s="26">
        <v>241.5</v>
      </c>
      <c r="H17" s="26">
        <v>304.3</v>
      </c>
      <c r="I17" s="113">
        <v>377.8</v>
      </c>
    </row>
    <row r="18" spans="1:9" ht="13.5" thickBot="1">
      <c r="A18" s="122" t="s">
        <v>115</v>
      </c>
      <c r="B18" s="106">
        <v>5.699999999999999</v>
      </c>
      <c r="C18" s="106">
        <v>7</v>
      </c>
      <c r="D18" s="106">
        <v>13.299999999999999</v>
      </c>
      <c r="E18" s="106">
        <v>17.700000000000003</v>
      </c>
      <c r="F18" s="106">
        <v>24.900000000000002</v>
      </c>
      <c r="G18" s="106">
        <v>30.1</v>
      </c>
      <c r="H18" s="106">
        <v>37.9</v>
      </c>
      <c r="I18" s="123">
        <v>47</v>
      </c>
    </row>
    <row r="19" spans="1:9" ht="3" customHeight="1" thickBot="1">
      <c r="A19" s="116"/>
      <c r="B19" s="96"/>
      <c r="C19" s="96"/>
      <c r="D19" s="96"/>
      <c r="E19" s="96"/>
      <c r="F19" s="96"/>
      <c r="G19" s="96"/>
      <c r="H19" s="96"/>
      <c r="I19" s="96"/>
    </row>
    <row r="20" spans="1:9" ht="21.75" customHeight="1">
      <c r="A20" s="120" t="str">
        <f>+$A$5</f>
        <v>Escala</v>
      </c>
      <c r="B20" s="214" t="s">
        <v>3</v>
      </c>
      <c r="C20" s="215"/>
      <c r="D20" s="215"/>
      <c r="E20" s="215"/>
      <c r="F20" s="215"/>
      <c r="G20" s="215"/>
      <c r="H20" s="215"/>
      <c r="I20" s="216"/>
    </row>
    <row r="21" spans="1:9" ht="45" customHeight="1">
      <c r="A21" s="117" t="str">
        <f>+$A$6</f>
        <v> Peso(gr)</v>
      </c>
      <c r="B21" s="15" t="str">
        <f>+$B$6</f>
        <v>Local</v>
      </c>
      <c r="C21" s="18" t="str">
        <f>+$C$6</f>
        <v>Estadual / Divisa</v>
      </c>
      <c r="D21" s="20" t="str">
        <f aca="true" t="shared" si="0" ref="D21:I21">D6</f>
        <v>F1</v>
      </c>
      <c r="E21" s="20" t="str">
        <f t="shared" si="0"/>
        <v>F2</v>
      </c>
      <c r="F21" s="20" t="str">
        <f t="shared" si="0"/>
        <v>F3</v>
      </c>
      <c r="G21" s="20" t="str">
        <f t="shared" si="0"/>
        <v>F4</v>
      </c>
      <c r="H21" s="20" t="str">
        <f t="shared" si="0"/>
        <v>F5</v>
      </c>
      <c r="I21" s="118" t="str">
        <f t="shared" si="0"/>
        <v>F6</v>
      </c>
    </row>
    <row r="22" spans="1:9" ht="12.75">
      <c r="A22" s="133" t="str">
        <f>+A$7</f>
        <v>até 300</v>
      </c>
      <c r="B22" s="29">
        <v>21</v>
      </c>
      <c r="C22" s="29">
        <v>25.8</v>
      </c>
      <c r="D22" s="29">
        <v>55.6</v>
      </c>
      <c r="E22" s="29">
        <v>70.8</v>
      </c>
      <c r="F22" s="29">
        <v>85.5</v>
      </c>
      <c r="G22" s="29">
        <v>98</v>
      </c>
      <c r="H22" s="29">
        <v>116.1</v>
      </c>
      <c r="I22" s="115">
        <v>152.6</v>
      </c>
    </row>
    <row r="23" spans="1:9" ht="12.75">
      <c r="A23" s="134" t="str">
        <f>+A$8</f>
        <v>301 a 1000</v>
      </c>
      <c r="B23" s="26">
        <v>22.5</v>
      </c>
      <c r="C23" s="26">
        <v>27.700000000000003</v>
      </c>
      <c r="D23" s="26">
        <v>58.4</v>
      </c>
      <c r="E23" s="26">
        <v>75</v>
      </c>
      <c r="F23" s="26">
        <v>90.69999999999999</v>
      </c>
      <c r="G23" s="26">
        <v>104.19999999999999</v>
      </c>
      <c r="H23" s="26">
        <v>123.39999999999999</v>
      </c>
      <c r="I23" s="113">
        <v>161.29999999999998</v>
      </c>
    </row>
    <row r="24" spans="1:9" ht="12.75">
      <c r="A24" s="133" t="str">
        <f>+A$9</f>
        <v>1001 a 2000</v>
      </c>
      <c r="B24" s="29">
        <v>24.900000000000002</v>
      </c>
      <c r="C24" s="29">
        <v>30.3</v>
      </c>
      <c r="D24" s="29">
        <v>73</v>
      </c>
      <c r="E24" s="29">
        <v>92.6</v>
      </c>
      <c r="F24" s="29">
        <v>111.5</v>
      </c>
      <c r="G24" s="29">
        <v>127.3</v>
      </c>
      <c r="H24" s="29">
        <v>149.6</v>
      </c>
      <c r="I24" s="115">
        <v>191.5</v>
      </c>
    </row>
    <row r="25" spans="1:9" ht="12.75">
      <c r="A25" s="135" t="str">
        <f>+A$10</f>
        <v>2001 a 3000</v>
      </c>
      <c r="B25" s="26">
        <v>27.200000000000003</v>
      </c>
      <c r="C25" s="26">
        <v>33.2</v>
      </c>
      <c r="D25" s="26">
        <v>87.5</v>
      </c>
      <c r="E25" s="26">
        <v>107.39999999999999</v>
      </c>
      <c r="F25" s="26">
        <v>137.5</v>
      </c>
      <c r="G25" s="26">
        <v>160.9</v>
      </c>
      <c r="H25" s="26">
        <v>196.79999999999998</v>
      </c>
      <c r="I25" s="113">
        <v>253.29999999999998</v>
      </c>
    </row>
    <row r="26" spans="1:9" ht="12.75">
      <c r="A26" s="133" t="str">
        <f>+A$11</f>
        <v>3001 a 4000</v>
      </c>
      <c r="B26" s="29">
        <v>30</v>
      </c>
      <c r="C26" s="29">
        <v>36.6</v>
      </c>
      <c r="D26" s="29">
        <v>95.3</v>
      </c>
      <c r="E26" s="29">
        <v>118.1</v>
      </c>
      <c r="F26" s="29">
        <v>152.29999999999998</v>
      </c>
      <c r="G26" s="29">
        <v>178.7</v>
      </c>
      <c r="H26" s="29">
        <v>219.5</v>
      </c>
      <c r="I26" s="115">
        <v>281.20000000000005</v>
      </c>
    </row>
    <row r="27" spans="1:9" ht="12.75">
      <c r="A27" s="135" t="str">
        <f>+A$12</f>
        <v>4001 a 5000</v>
      </c>
      <c r="B27" s="26">
        <v>31.900000000000002</v>
      </c>
      <c r="C27" s="26">
        <v>39.4</v>
      </c>
      <c r="D27" s="26">
        <v>115.1</v>
      </c>
      <c r="E27" s="26">
        <v>140.1</v>
      </c>
      <c r="F27" s="26">
        <v>177.9</v>
      </c>
      <c r="G27" s="26">
        <v>207</v>
      </c>
      <c r="H27" s="26">
        <v>251.29999999999998</v>
      </c>
      <c r="I27" s="113">
        <v>317.6</v>
      </c>
    </row>
    <row r="28" spans="1:9" ht="12.75">
      <c r="A28" s="133" t="str">
        <f>+A$13</f>
        <v>5001 a 6000</v>
      </c>
      <c r="B28" s="29">
        <v>34.2</v>
      </c>
      <c r="C28" s="29">
        <v>42.5</v>
      </c>
      <c r="D28" s="29">
        <v>121.69999999999999</v>
      </c>
      <c r="E28" s="29">
        <v>148.9</v>
      </c>
      <c r="F28" s="29">
        <v>190.2</v>
      </c>
      <c r="G28" s="29">
        <v>221.9</v>
      </c>
      <c r="H28" s="29">
        <v>270.3</v>
      </c>
      <c r="I28" s="115">
        <v>340.90000000000003</v>
      </c>
    </row>
    <row r="29" spans="1:9" ht="12.75">
      <c r="A29" s="135" t="str">
        <f>+A$14</f>
        <v>6001 a 7000</v>
      </c>
      <c r="B29" s="26">
        <v>36.7</v>
      </c>
      <c r="C29" s="26">
        <v>45.5</v>
      </c>
      <c r="D29" s="26">
        <v>129.4</v>
      </c>
      <c r="E29" s="26">
        <v>159.29999999999998</v>
      </c>
      <c r="F29" s="26">
        <v>204.79999999999998</v>
      </c>
      <c r="G29" s="26">
        <v>239.4</v>
      </c>
      <c r="H29" s="26">
        <v>292.3</v>
      </c>
      <c r="I29" s="113">
        <v>368.6</v>
      </c>
    </row>
    <row r="30" spans="1:9" ht="12.75">
      <c r="A30" s="133" t="str">
        <f>+A$15</f>
        <v>7001 a 8000</v>
      </c>
      <c r="B30" s="29">
        <v>39</v>
      </c>
      <c r="C30" s="29">
        <v>48.800000000000004</v>
      </c>
      <c r="D30" s="29">
        <v>143.9</v>
      </c>
      <c r="E30" s="29">
        <v>176.5</v>
      </c>
      <c r="F30" s="29">
        <v>226.29999999999998</v>
      </c>
      <c r="G30" s="29">
        <v>264.20000000000005</v>
      </c>
      <c r="H30" s="29">
        <v>321.8</v>
      </c>
      <c r="I30" s="115">
        <v>403.40000000000003</v>
      </c>
    </row>
    <row r="31" spans="1:9" ht="12.75">
      <c r="A31" s="135" t="str">
        <f>+A$16</f>
        <v>8001 a 9000</v>
      </c>
      <c r="B31" s="26">
        <v>41.6</v>
      </c>
      <c r="C31" s="26">
        <v>51.9</v>
      </c>
      <c r="D31" s="26">
        <v>151.9</v>
      </c>
      <c r="E31" s="26">
        <v>187</v>
      </c>
      <c r="F31" s="26">
        <v>241.2</v>
      </c>
      <c r="G31" s="26">
        <v>282.1</v>
      </c>
      <c r="H31" s="26">
        <v>344.40000000000003</v>
      </c>
      <c r="I31" s="113">
        <v>431.3</v>
      </c>
    </row>
    <row r="32" spans="1:9" ht="13.5" thickBot="1">
      <c r="A32" s="119" t="str">
        <f>+A$17</f>
        <v>9001 a 10000</v>
      </c>
      <c r="B32" s="136">
        <v>43.9</v>
      </c>
      <c r="C32" s="136">
        <v>55.4</v>
      </c>
      <c r="D32" s="136">
        <v>159.5</v>
      </c>
      <c r="E32" s="136">
        <v>197.5</v>
      </c>
      <c r="F32" s="136">
        <v>255.9</v>
      </c>
      <c r="G32" s="136">
        <v>299.90000000000003</v>
      </c>
      <c r="H32" s="136">
        <v>367</v>
      </c>
      <c r="I32" s="137">
        <v>459.5</v>
      </c>
    </row>
    <row r="33" spans="1:9" ht="13.5" thickBot="1">
      <c r="A33" s="122" t="s">
        <v>115</v>
      </c>
      <c r="B33" s="106">
        <v>5.699999999999999</v>
      </c>
      <c r="C33" s="106">
        <v>7</v>
      </c>
      <c r="D33" s="106">
        <v>20.1</v>
      </c>
      <c r="E33" s="106">
        <v>24.700000000000003</v>
      </c>
      <c r="F33" s="106">
        <v>31.900000000000002</v>
      </c>
      <c r="G33" s="106">
        <v>37.300000000000004</v>
      </c>
      <c r="H33" s="106">
        <v>45.7</v>
      </c>
      <c r="I33" s="123">
        <v>57.2</v>
      </c>
    </row>
    <row r="34" spans="1:9" s="41" customFormat="1" ht="12.75">
      <c r="A34" s="39"/>
      <c r="B34" s="40"/>
      <c r="C34" s="40"/>
      <c r="D34" s="40"/>
      <c r="E34" s="40"/>
      <c r="F34" s="40"/>
      <c r="G34" s="40"/>
      <c r="H34" s="40"/>
      <c r="I34" s="40"/>
    </row>
    <row r="35" spans="1:9" s="41" customFormat="1" ht="12" customHeight="1" hidden="1">
      <c r="A35" s="43"/>
      <c r="B35" s="37">
        <v>0.051</v>
      </c>
      <c r="C35" s="37">
        <v>0.051</v>
      </c>
      <c r="D35" s="37">
        <v>0.051</v>
      </c>
      <c r="E35" s="37">
        <v>0.0555</v>
      </c>
      <c r="F35" s="37">
        <v>0.0555</v>
      </c>
      <c r="G35" s="37">
        <v>0.06</v>
      </c>
      <c r="H35" s="37">
        <v>0.065</v>
      </c>
      <c r="I35" s="37">
        <v>0.065</v>
      </c>
    </row>
    <row r="36" spans="1:9" s="41" customFormat="1" ht="12" customHeight="1" hidden="1">
      <c r="A36" s="44"/>
      <c r="B36" s="37">
        <v>0.051</v>
      </c>
      <c r="C36" s="37">
        <v>0.051</v>
      </c>
      <c r="D36" s="37">
        <v>0.055999999999999994</v>
      </c>
      <c r="E36" s="37">
        <v>0.0605</v>
      </c>
      <c r="F36" s="37">
        <v>0.0605</v>
      </c>
      <c r="G36" s="37">
        <v>0.065</v>
      </c>
      <c r="H36" s="37">
        <v>0.07</v>
      </c>
      <c r="I36" s="37">
        <v>0.07</v>
      </c>
    </row>
    <row r="37" spans="1:9" s="41" customFormat="1" ht="12" customHeight="1" hidden="1">
      <c r="A37" s="39"/>
      <c r="B37" s="11"/>
      <c r="C37" s="11"/>
      <c r="D37" s="11"/>
      <c r="E37" s="11"/>
      <c r="F37" s="11"/>
      <c r="G37" s="11"/>
      <c r="H37" s="11"/>
      <c r="I37" s="11"/>
    </row>
    <row r="38" spans="1:9" s="41" customFormat="1" ht="12" customHeight="1" hidden="1">
      <c r="A38" s="39"/>
      <c r="B38" s="38">
        <f aca="true" t="shared" si="1" ref="B38:I38">ROUND((B18*B35)+B18,1)</f>
        <v>6</v>
      </c>
      <c r="C38" s="38">
        <f t="shared" si="1"/>
        <v>7.4</v>
      </c>
      <c r="D38" s="38">
        <f t="shared" si="1"/>
        <v>14</v>
      </c>
      <c r="E38" s="38">
        <f t="shared" si="1"/>
        <v>18.7</v>
      </c>
      <c r="F38" s="38">
        <f t="shared" si="1"/>
        <v>26.3</v>
      </c>
      <c r="G38" s="38">
        <f t="shared" si="1"/>
        <v>31.9</v>
      </c>
      <c r="H38" s="38">
        <f t="shared" si="1"/>
        <v>40.4</v>
      </c>
      <c r="I38" s="38">
        <f t="shared" si="1"/>
        <v>50.1</v>
      </c>
    </row>
    <row r="39" spans="1:9" s="41" customFormat="1" ht="12" customHeight="1" hidden="1">
      <c r="A39" s="39"/>
      <c r="B39" s="38" t="e">
        <f>ROUND((#REF!*B35)+#REF!,1)</f>
        <v>#REF!</v>
      </c>
      <c r="C39" s="38" t="e">
        <f>ROUND((#REF!*C35)+#REF!,1)</f>
        <v>#REF!</v>
      </c>
      <c r="D39" s="38" t="e">
        <f>ROUND((#REF!*D35)+#REF!,1)</f>
        <v>#REF!</v>
      </c>
      <c r="E39" s="38" t="e">
        <f>ROUND((#REF!*E35)+#REF!,1)</f>
        <v>#REF!</v>
      </c>
      <c r="F39" s="38" t="e">
        <f>ROUND((#REF!*F35)+#REF!,1)</f>
        <v>#REF!</v>
      </c>
      <c r="G39" s="38" t="e">
        <f>ROUND((#REF!*G35)+#REF!,1)</f>
        <v>#REF!</v>
      </c>
      <c r="H39" s="38" t="e">
        <f>ROUND((#REF!*H35)+#REF!,1)</f>
        <v>#REF!</v>
      </c>
      <c r="I39" s="38" t="e">
        <f>ROUND((#REF!*I35)+#REF!,1)</f>
        <v>#REF!</v>
      </c>
    </row>
    <row r="40" spans="1:9" s="41" customFormat="1" ht="12" customHeight="1" hidden="1">
      <c r="A40" s="43"/>
      <c r="B40" s="11"/>
      <c r="C40" s="11"/>
      <c r="D40" s="11"/>
      <c r="E40" s="11"/>
      <c r="F40" s="11"/>
      <c r="G40" s="11"/>
      <c r="H40" s="11"/>
      <c r="I40" s="11"/>
    </row>
    <row r="41" spans="1:9" s="41" customFormat="1" ht="12" customHeight="1" hidden="1">
      <c r="A41" s="44"/>
      <c r="B41" s="38">
        <f aca="true" t="shared" si="2" ref="B41:I41">ROUND((B33*B36)+B33,1)</f>
        <v>6</v>
      </c>
      <c r="C41" s="38">
        <f t="shared" si="2"/>
        <v>7.4</v>
      </c>
      <c r="D41" s="38">
        <f t="shared" si="2"/>
        <v>21.2</v>
      </c>
      <c r="E41" s="38">
        <f t="shared" si="2"/>
        <v>26.2</v>
      </c>
      <c r="F41" s="38">
        <f t="shared" si="2"/>
        <v>33.8</v>
      </c>
      <c r="G41" s="38">
        <f t="shared" si="2"/>
        <v>39.7</v>
      </c>
      <c r="H41" s="38">
        <f t="shared" si="2"/>
        <v>48.9</v>
      </c>
      <c r="I41" s="38">
        <f t="shared" si="2"/>
        <v>61.2</v>
      </c>
    </row>
    <row r="42" spans="1:9" s="41" customFormat="1" ht="12" customHeight="1" hidden="1">
      <c r="A42" s="42"/>
      <c r="B42" s="38" t="e">
        <f>ROUND((#REF!*B36)+#REF!,1)</f>
        <v>#REF!</v>
      </c>
      <c r="C42" s="38" t="e">
        <f>ROUND((#REF!*C36)+#REF!,1)</f>
        <v>#REF!</v>
      </c>
      <c r="D42" s="38" t="e">
        <f>ROUND((#REF!*D36)+#REF!,1)</f>
        <v>#REF!</v>
      </c>
      <c r="E42" s="38" t="e">
        <f>ROUND((#REF!*E36)+#REF!,1)</f>
        <v>#REF!</v>
      </c>
      <c r="F42" s="38" t="e">
        <f>ROUND((#REF!*F36)+#REF!,1)</f>
        <v>#REF!</v>
      </c>
      <c r="G42" s="38" t="e">
        <f>ROUND((#REF!*G36)+#REF!,1)</f>
        <v>#REF!</v>
      </c>
      <c r="H42" s="38" t="e">
        <f>ROUND((#REF!*H36)+#REF!,1)</f>
        <v>#REF!</v>
      </c>
      <c r="I42" s="38" t="e">
        <f>ROUND((#REF!*I36)+#REF!,1)</f>
        <v>#REF!</v>
      </c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spans="2:9" ht="12" customHeight="1">
      <c r="B55" s="19"/>
      <c r="C55" s="19"/>
      <c r="D55" s="19"/>
      <c r="E55" s="19"/>
      <c r="F55" s="19"/>
      <c r="G55" s="19"/>
      <c r="H55" s="19"/>
      <c r="I55" s="19"/>
    </row>
    <row r="56" spans="2:9" ht="12" customHeight="1">
      <c r="B56" s="19"/>
      <c r="C56" s="19"/>
      <c r="D56" s="19"/>
      <c r="E56" s="19"/>
      <c r="F56" s="19"/>
      <c r="G56" s="19"/>
      <c r="H56" s="19"/>
      <c r="I56" s="19"/>
    </row>
  </sheetData>
  <sheetProtection password="CF7A" sheet="1"/>
  <mergeCells count="5">
    <mergeCell ref="B20:I20"/>
    <mergeCell ref="A1:I1"/>
    <mergeCell ref="A2:I2"/>
    <mergeCell ref="G3:H3"/>
    <mergeCell ref="B5:I5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>
    <tabColor rgb="FF00B050"/>
  </sheetPr>
  <dimension ref="A1:I32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27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72</v>
      </c>
      <c r="E5" s="126" t="s">
        <v>234</v>
      </c>
      <c r="F5" s="126" t="s">
        <v>235</v>
      </c>
      <c r="G5" s="126" t="s">
        <v>236</v>
      </c>
      <c r="H5" s="128" t="s">
        <v>213</v>
      </c>
      <c r="I5" s="129" t="s">
        <v>157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MA, PB, PE, PI, RN</v>
      </c>
      <c r="E20" s="126" t="str">
        <f t="shared" si="0"/>
        <v>AL, SE, ES</v>
      </c>
      <c r="F20" s="126" t="str">
        <f t="shared" si="0"/>
        <v>BA, PA, MG, RJ</v>
      </c>
      <c r="G20" s="126" t="str">
        <f t="shared" si="0"/>
        <v>AP, DF, GO, SP</v>
      </c>
      <c r="H20" s="126" t="str">
        <f t="shared" si="0"/>
        <v>MT, MS, AM, PR, RO, RR, TO</v>
      </c>
      <c r="I20" s="131" t="str">
        <f t="shared" si="0"/>
        <v>SC, AC, RS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>
    <tabColor rgb="FF00B050"/>
  </sheetPr>
  <dimension ref="A1:I32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29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6" t="s">
        <v>237</v>
      </c>
      <c r="E5" s="126" t="s">
        <v>266</v>
      </c>
      <c r="F5" s="128" t="s">
        <v>214</v>
      </c>
      <c r="G5" s="128" t="s">
        <v>215</v>
      </c>
      <c r="H5" s="128" t="s">
        <v>158</v>
      </c>
      <c r="I5" s="129" t="s">
        <v>28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MG, RJ, PR, SP</v>
      </c>
      <c r="E20" s="126" t="str">
        <f t="shared" si="0"/>
        <v>BA, RS, SC</v>
      </c>
      <c r="F20" s="126" t="str">
        <f t="shared" si="0"/>
        <v>AL, DF, MS, SE</v>
      </c>
      <c r="G20" s="126" t="str">
        <f t="shared" si="0"/>
        <v>GO, PB, PE, CE, MA, MT, PI, RN, TO</v>
      </c>
      <c r="H20" s="126" t="str">
        <f t="shared" si="0"/>
        <v>PA, AP, AM, RO</v>
      </c>
      <c r="I20" s="131" t="str">
        <f t="shared" si="0"/>
        <v>AC,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32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">
        <v>83</v>
      </c>
      <c r="D5" s="128" t="s">
        <v>112</v>
      </c>
      <c r="E5" s="128" t="s">
        <v>113</v>
      </c>
      <c r="F5" s="128" t="s">
        <v>19</v>
      </c>
      <c r="G5" s="128" t="s">
        <v>159</v>
      </c>
      <c r="H5" s="128" t="s">
        <v>160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base!$C$6</f>
        <v>Estadual / Divisa</v>
      </c>
      <c r="D20" s="128" t="str">
        <f>D5</f>
        <v>DF, TO</v>
      </c>
      <c r="E20" s="126" t="str">
        <f>+E5</f>
        <v>MT, MS, MG</v>
      </c>
      <c r="F20" s="126" t="str">
        <f>+F5</f>
        <v>RJ, SP</v>
      </c>
      <c r="G20" s="126" t="str">
        <f>+G5</f>
        <v>BA, ES, PR, PI, SC, SE, AL, CE, MA, PA, PB, PE, RS, RO</v>
      </c>
      <c r="H20" s="126" t="str">
        <f>+H5</f>
        <v>AC, AP, AM, RN, RR</v>
      </c>
      <c r="I20" s="131"/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D21:D31 D18:D19 B18:C31 E18:H31 I18:I19 I21:I31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2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33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34</v>
      </c>
      <c r="E5" s="128" t="s">
        <v>4</v>
      </c>
      <c r="F5" s="128" t="s">
        <v>73</v>
      </c>
      <c r="G5" s="128" t="s">
        <v>161</v>
      </c>
      <c r="H5" s="128" t="s">
        <v>162</v>
      </c>
      <c r="I5" s="129" t="s">
        <v>163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CE, PA, PI</v>
      </c>
      <c r="E20" s="126" t="str">
        <f t="shared" si="0"/>
        <v> </v>
      </c>
      <c r="F20" s="126" t="str">
        <f t="shared" si="0"/>
        <v>AL, AP, BA, PB, PE, RN, SE</v>
      </c>
      <c r="G20" s="126" t="str">
        <f t="shared" si="0"/>
        <v>DF, AM, ES, GO, MT, MG, RR</v>
      </c>
      <c r="H20" s="126" t="str">
        <f t="shared" si="0"/>
        <v>RJ, RO, TO, AC, MS, PR, SC, SP</v>
      </c>
      <c r="I20" s="131" t="str">
        <f t="shared" si="0"/>
        <v>RS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25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39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12</v>
      </c>
      <c r="E5" s="128" t="s">
        <v>46</v>
      </c>
      <c r="F5" s="128" t="s">
        <v>74</v>
      </c>
      <c r="G5" s="128" t="s">
        <v>164</v>
      </c>
      <c r="H5" s="128" t="s">
        <v>165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>+D5</f>
        <v>MS</v>
      </c>
      <c r="E20" s="126" t="str">
        <f>+E5</f>
        <v>DF, GO</v>
      </c>
      <c r="F20" s="126" t="str">
        <f>+F5</f>
        <v>PR, RO, TO</v>
      </c>
      <c r="G20" s="126" t="str">
        <f>+G5</f>
        <v>AC, AM, MG,RJ, SC, SP, BA, ES, MA, PA, PI, RS</v>
      </c>
      <c r="H20" s="126" t="str">
        <f>+H5</f>
        <v>AL, AP, CE, RN, RR, SE, PB, PE</v>
      </c>
      <c r="I20" s="131"/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H31 I18:I19 I21:I31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8">
    <tabColor rgb="FF00B050"/>
  </sheetPr>
  <dimension ref="A1:I3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38</v>
      </c>
      <c r="C3" s="141"/>
      <c r="D3" s="141"/>
      <c r="E3" s="141"/>
      <c r="F3" s="141"/>
      <c r="G3" s="141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11</v>
      </c>
      <c r="E5" s="128" t="s">
        <v>75</v>
      </c>
      <c r="F5" s="128" t="s">
        <v>76</v>
      </c>
      <c r="G5" s="128" t="s">
        <v>166</v>
      </c>
      <c r="H5" s="128" t="s">
        <v>167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>+D5</f>
        <v>MT</v>
      </c>
      <c r="E20" s="126" t="str">
        <f>+E5</f>
        <v>DF, GO, MG, PR, RJ, SC, SP</v>
      </c>
      <c r="F20" s="126" t="str">
        <f>+F5</f>
        <v>AC, ES, RS, RO, TO</v>
      </c>
      <c r="G20" s="126" t="str">
        <f>+G5</f>
        <v>BA, AL, AM, SE</v>
      </c>
      <c r="H20" s="126" t="str">
        <f>+H5</f>
        <v>CE, PA, PB, PE, PI, RN, RR, AP,MA</v>
      </c>
      <c r="I20" s="131"/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H31 I18:I19 I21:I31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30">
    <tabColor rgb="FF00B050"/>
  </sheetPr>
  <dimension ref="A1:I32"/>
  <sheetViews>
    <sheetView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37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208</v>
      </c>
      <c r="E5" s="126" t="s">
        <v>226</v>
      </c>
      <c r="F5" s="126" t="s">
        <v>209</v>
      </c>
      <c r="G5" s="126" t="s">
        <v>227</v>
      </c>
      <c r="H5" s="126" t="s">
        <v>228</v>
      </c>
      <c r="I5" s="131" t="s">
        <v>229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DF, RJ, SP</v>
      </c>
      <c r="E20" s="126" t="str">
        <f t="shared" si="0"/>
        <v>GO, MS, PR, ES, BA, SC</v>
      </c>
      <c r="F20" s="126" t="str">
        <f t="shared" si="0"/>
        <v>MT, RS</v>
      </c>
      <c r="G20" s="126" t="str">
        <f t="shared" si="0"/>
        <v>AL, CE, MA, PB, PE, SE, PA, TO</v>
      </c>
      <c r="H20" s="126" t="str">
        <f t="shared" si="0"/>
        <v>PI, AM, RO, RN</v>
      </c>
      <c r="I20" s="131" t="str">
        <f t="shared" si="0"/>
        <v>AC, AP,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33">
    <tabColor rgb="FF00B050"/>
  </sheetPr>
  <dimension ref="A1:J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40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41</v>
      </c>
      <c r="E5" s="128" t="s">
        <v>42</v>
      </c>
      <c r="F5" s="128" t="s">
        <v>43</v>
      </c>
      <c r="G5" s="128" t="s">
        <v>168</v>
      </c>
      <c r="H5" s="128" t="s">
        <v>169</v>
      </c>
      <c r="I5" s="129" t="s">
        <v>170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10" ht="19.5" customHeight="1" thickBot="1">
      <c r="A17" s="31" t="str">
        <f>base!A18</f>
        <v>Kg Adicional</v>
      </c>
      <c r="B17" s="104">
        <f>base!B18</f>
        <v>5.699999999999999</v>
      </c>
      <c r="C17" s="104">
        <f>base!C18</f>
        <v>7</v>
      </c>
      <c r="D17" s="104">
        <f>base!D18</f>
        <v>13.299999999999999</v>
      </c>
      <c r="E17" s="104">
        <f>base!E18</f>
        <v>17.700000000000003</v>
      </c>
      <c r="F17" s="104">
        <f>base!F18</f>
        <v>24.900000000000002</v>
      </c>
      <c r="G17" s="104">
        <f>base!G18</f>
        <v>30.1</v>
      </c>
      <c r="H17" s="104">
        <f>base!H18</f>
        <v>37.9</v>
      </c>
      <c r="I17" s="105">
        <f>base!I18</f>
        <v>47</v>
      </c>
      <c r="J17" s="30"/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AP, MA</v>
      </c>
      <c r="E20" s="126" t="str">
        <f t="shared" si="0"/>
        <v>PI, TO</v>
      </c>
      <c r="F20" s="126" t="str">
        <f t="shared" si="0"/>
        <v>AM, CE</v>
      </c>
      <c r="G20" s="126" t="str">
        <f t="shared" si="0"/>
        <v>AL, DF, PB, RN, RR, SE, BA, GO, MT, PE, RO</v>
      </c>
      <c r="H20" s="126" t="str">
        <f t="shared" si="0"/>
        <v>ES, MS, MG, AC, PR, RJ, SP</v>
      </c>
      <c r="I20" s="131" t="str">
        <f t="shared" si="0"/>
        <v>SC, RS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104">
        <f>base!B33</f>
        <v>5.699999999999999</v>
      </c>
      <c r="C32" s="104">
        <f>base!C33</f>
        <v>7</v>
      </c>
      <c r="D32" s="104">
        <f>base!D33</f>
        <v>20.1</v>
      </c>
      <c r="E32" s="104">
        <f>base!E33</f>
        <v>24.700000000000003</v>
      </c>
      <c r="F32" s="104">
        <f>base!F33</f>
        <v>31.900000000000002</v>
      </c>
      <c r="G32" s="104">
        <f>base!G33</f>
        <v>37.300000000000004</v>
      </c>
      <c r="H32" s="104">
        <f>base!H33</f>
        <v>45.7</v>
      </c>
      <c r="I32" s="105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18:I20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35">
    <tabColor rgb="FF00B050"/>
  </sheetPr>
  <dimension ref="A1:I32"/>
  <sheetViews>
    <sheetView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44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">
        <v>86</v>
      </c>
      <c r="D5" s="128" t="s">
        <v>171</v>
      </c>
      <c r="E5" s="128" t="s">
        <v>45</v>
      </c>
      <c r="F5" s="128" t="s">
        <v>10</v>
      </c>
      <c r="G5" s="128" t="s">
        <v>172</v>
      </c>
      <c r="H5" s="128" t="s">
        <v>173</v>
      </c>
      <c r="I5" s="129" t="s">
        <v>174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base!$C$6</f>
        <v>Estadual / Divisa</v>
      </c>
      <c r="D20" s="128" t="s">
        <v>77</v>
      </c>
      <c r="E20" s="126" t="str">
        <f>+E5</f>
        <v>BA, PI</v>
      </c>
      <c r="F20" s="126" t="str">
        <f>+F5</f>
        <v>MA</v>
      </c>
      <c r="G20" s="126" t="str">
        <f>+G5</f>
        <v>ES, PA, DF, GO, MG, RJ</v>
      </c>
      <c r="H20" s="126" t="str">
        <f>+H5</f>
        <v>AP, MS, SP, AM, MT, PR, SC, TO</v>
      </c>
      <c r="I20" s="131" t="str">
        <f>+I5</f>
        <v>RS, RR, AC, RO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38">
    <tabColor rgb="FF00B050"/>
  </sheetPr>
  <dimension ref="A1:I32"/>
  <sheetViews>
    <sheetView zoomScale="85" zoomScaleNormal="85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21.75" customHeight="1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50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51</v>
      </c>
      <c r="E5" s="128" t="s">
        <v>52</v>
      </c>
      <c r="F5" s="128" t="s">
        <v>53</v>
      </c>
      <c r="G5" s="128" t="s">
        <v>175</v>
      </c>
      <c r="H5" s="128" t="s">
        <v>176</v>
      </c>
      <c r="I5" s="129" t="s">
        <v>177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RS, SC, SP</v>
      </c>
      <c r="E20" s="126" t="str">
        <f t="shared" si="0"/>
        <v>MS, MG, RJ</v>
      </c>
      <c r="F20" s="126" t="str">
        <f t="shared" si="0"/>
        <v>DF, ES, MT</v>
      </c>
      <c r="G20" s="126" t="str">
        <f t="shared" si="0"/>
        <v>GO, TO, BA</v>
      </c>
      <c r="H20" s="126" t="str">
        <f t="shared" si="0"/>
        <v>AL, SE, AC, AM, CE,MA, PA, PB, PE, PI, RN, RO</v>
      </c>
      <c r="I20" s="131" t="str">
        <f t="shared" si="0"/>
        <v>AP,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28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36.00390625" style="1" customWidth="1"/>
    <col min="2" max="2" width="9.140625" style="1" customWidth="1"/>
    <col min="3" max="3" width="11.00390625" style="1" customWidth="1"/>
    <col min="4" max="4" width="12.140625" style="1" customWidth="1"/>
    <col min="5" max="5" width="11.140625" style="1" customWidth="1"/>
    <col min="6" max="16384" width="9.140625" style="1" customWidth="1"/>
  </cols>
  <sheetData>
    <row r="1" ht="39" customHeight="1" thickBot="1">
      <c r="A1" s="2" t="s">
        <v>69</v>
      </c>
    </row>
    <row r="2" spans="1:5" ht="12.75" customHeight="1">
      <c r="A2" s="3" t="s">
        <v>14</v>
      </c>
      <c r="C2" s="223" t="s">
        <v>84</v>
      </c>
      <c r="D2" s="224"/>
      <c r="E2" s="225"/>
    </row>
    <row r="3" spans="1:5" ht="12.75" customHeight="1">
      <c r="A3" s="4" t="s">
        <v>16</v>
      </c>
      <c r="C3" s="226"/>
      <c r="D3" s="227"/>
      <c r="E3" s="228"/>
    </row>
    <row r="4" spans="1:5" ht="13.5" customHeight="1" thickBot="1">
      <c r="A4" s="4" t="s">
        <v>23</v>
      </c>
      <c r="C4" s="229"/>
      <c r="D4" s="230"/>
      <c r="E4" s="231"/>
    </row>
    <row r="5" ht="12.75">
      <c r="A5" s="4" t="s">
        <v>20</v>
      </c>
    </row>
    <row r="6" ht="12.75">
      <c r="A6" s="4" t="s">
        <v>25</v>
      </c>
    </row>
    <row r="7" ht="12.75">
      <c r="A7" s="4" t="s">
        <v>66</v>
      </c>
    </row>
    <row r="8" ht="12.75">
      <c r="A8" s="4" t="s">
        <v>27</v>
      </c>
    </row>
    <row r="9" spans="1:5" ht="12.75">
      <c r="A9" s="4" t="s">
        <v>29</v>
      </c>
      <c r="C9" s="5"/>
      <c r="D9" s="5"/>
      <c r="E9" s="5"/>
    </row>
    <row r="10" spans="1:5" ht="12.75">
      <c r="A10" s="4" t="s">
        <v>32</v>
      </c>
      <c r="C10" s="5"/>
      <c r="D10" s="5"/>
      <c r="E10" s="5"/>
    </row>
    <row r="11" ht="12.75">
      <c r="A11" s="4" t="s">
        <v>33</v>
      </c>
    </row>
    <row r="12" ht="12.75">
      <c r="A12" s="4" t="s">
        <v>39</v>
      </c>
    </row>
    <row r="13" spans="1:5" ht="12.75">
      <c r="A13" s="4" t="s">
        <v>38</v>
      </c>
      <c r="C13" s="5"/>
      <c r="D13" s="5"/>
      <c r="E13" s="5"/>
    </row>
    <row r="14" spans="1:5" ht="12.75">
      <c r="A14" s="4" t="s">
        <v>37</v>
      </c>
      <c r="C14" s="222"/>
      <c r="D14" s="222"/>
      <c r="E14" s="222"/>
    </row>
    <row r="15" spans="1:5" ht="12.75">
      <c r="A15" s="4" t="s">
        <v>40</v>
      </c>
      <c r="C15" s="222"/>
      <c r="D15" s="222"/>
      <c r="E15" s="222"/>
    </row>
    <row r="16" spans="1:5" ht="12.75">
      <c r="A16" s="4" t="s">
        <v>44</v>
      </c>
      <c r="B16" s="6"/>
      <c r="C16" s="222"/>
      <c r="D16" s="222"/>
      <c r="E16" s="222"/>
    </row>
    <row r="17" ht="12.75">
      <c r="A17" s="4" t="s">
        <v>50</v>
      </c>
    </row>
    <row r="18" ht="12.75">
      <c r="A18" s="4" t="s">
        <v>47</v>
      </c>
    </row>
    <row r="19" ht="12.75">
      <c r="A19" s="4" t="s">
        <v>48</v>
      </c>
    </row>
    <row r="20" ht="12.75">
      <c r="A20" s="4" t="s">
        <v>54</v>
      </c>
    </row>
    <row r="21" ht="12.75">
      <c r="A21" s="4" t="s">
        <v>55</v>
      </c>
    </row>
    <row r="22" ht="12.75">
      <c r="A22" s="4" t="s">
        <v>59</v>
      </c>
    </row>
    <row r="23" ht="12.75">
      <c r="A23" s="4" t="s">
        <v>57</v>
      </c>
    </row>
    <row r="24" ht="12.75">
      <c r="A24" s="4" t="s">
        <v>36</v>
      </c>
    </row>
    <row r="25" ht="12.75">
      <c r="A25" s="4" t="s">
        <v>60</v>
      </c>
    </row>
    <row r="26" ht="12.75">
      <c r="A26" s="4" t="s">
        <v>64</v>
      </c>
    </row>
    <row r="27" ht="12.75">
      <c r="A27" s="4" t="s">
        <v>62</v>
      </c>
    </row>
    <row r="28" ht="13.5" thickBot="1">
      <c r="A28" s="7" t="s">
        <v>65</v>
      </c>
    </row>
  </sheetData>
  <sheetProtection/>
  <mergeCells count="2">
    <mergeCell ref="C14:E16"/>
    <mergeCell ref="C2:E4"/>
  </mergeCells>
  <hyperlinks>
    <hyperlink ref="A2" location="AC!A1" display="ACRE"/>
    <hyperlink ref="A3" location="AL!A1" display="ALAGOAS"/>
    <hyperlink ref="A5" location="AM!A1" display="AMAZONAS"/>
    <hyperlink ref="A4" location="AP!A1" display="AMAPÁ"/>
    <hyperlink ref="A6" location="BA!A1" display="BAHIA"/>
    <hyperlink ref="A7" location="BSB!A1" display="BRASÍLIA"/>
    <hyperlink ref="A8" location="CE!A1" display="CEARÁ"/>
    <hyperlink ref="A9" location="ES!A1" display="ESPÍRITO SANTO"/>
    <hyperlink ref="A14" location="MG!A1" display="MINAS GERAIS"/>
    <hyperlink ref="A10" location="GO!A1" display="GOIÁS"/>
    <hyperlink ref="A11" location="MA!A1" display="MARANHÃO"/>
    <hyperlink ref="A12" location="MT!A1" display="MATO GROSSO"/>
    <hyperlink ref="A13" location="MS!A1" display="MATO GROSSO DO SUL"/>
    <hyperlink ref="A15" location="PA!A1" display="PARÁ"/>
    <hyperlink ref="A16" location="PB!A1" display="PARAÍBA"/>
    <hyperlink ref="A18" location="PE!A1" display="PERNAMBUCO"/>
    <hyperlink ref="A19" location="PI!A1" display="PIAUÍ"/>
    <hyperlink ref="A17" location="PR!A1" display="PARANÁ"/>
    <hyperlink ref="A20" location="RJ!A1" display="RIO DE JANEIRO"/>
    <hyperlink ref="A21" location="RN!A1" display="RIO GRANDE DO NORTE"/>
    <hyperlink ref="A23" location="RO!A1" display="RONDONHA"/>
    <hyperlink ref="A24" location="RR!A1" display="RARAIMA"/>
    <hyperlink ref="A22" location="RS!A1" display="RIO GRANDE DO SUL"/>
    <hyperlink ref="A25" location="SC!A1" display="SANTA CATARINA"/>
    <hyperlink ref="A27" location="SE!A1" display="SERGIPE"/>
    <hyperlink ref="A26" location="SP!A1" display="SÃO PAULO"/>
    <hyperlink ref="A28" location="TO!A1" display="TOCANTIN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41">
    <tabColor rgb="FF00B050"/>
  </sheetPr>
  <dimension ref="A1:I32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47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">
        <v>85</v>
      </c>
      <c r="D5" s="128" t="s">
        <v>78</v>
      </c>
      <c r="E5" s="126" t="s">
        <v>238</v>
      </c>
      <c r="F5" s="126" t="s">
        <v>239</v>
      </c>
      <c r="G5" s="126" t="s">
        <v>240</v>
      </c>
      <c r="H5" s="128" t="s">
        <v>216</v>
      </c>
      <c r="I5" s="129" t="s">
        <v>174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base!$C$6</f>
        <v>Estadual / Divisa</v>
      </c>
      <c r="D20" s="128" t="s">
        <v>78</v>
      </c>
      <c r="E20" s="126" t="str">
        <f>+E5</f>
        <v>BA, PI, ES</v>
      </c>
      <c r="F20" s="126" t="str">
        <f>+F5</f>
        <v>MA, MG, RJ</v>
      </c>
      <c r="G20" s="126" t="str">
        <f>+G5</f>
        <v>DF, GO, PA, TO, SP</v>
      </c>
      <c r="H20" s="126" t="str">
        <f>+H5</f>
        <v>AP, MS, AM, MT, PR, SC</v>
      </c>
      <c r="I20" s="131" t="str">
        <f>+I5</f>
        <v>RS, RR, AC, RO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44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48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31</v>
      </c>
      <c r="E5" s="128" t="s">
        <v>79</v>
      </c>
      <c r="F5" s="128" t="s">
        <v>49</v>
      </c>
      <c r="G5" s="128" t="s">
        <v>178</v>
      </c>
      <c r="H5" s="128" t="s">
        <v>179</v>
      </c>
      <c r="I5" s="129" t="s">
        <v>163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CE, MA</v>
      </c>
      <c r="E20" s="126" t="str">
        <f t="shared" si="0"/>
        <v>AL, PA, PB, PE, RN</v>
      </c>
      <c r="F20" s="126" t="str">
        <f t="shared" si="0"/>
        <v>AP, BA, DF</v>
      </c>
      <c r="G20" s="126" t="str">
        <f t="shared" si="0"/>
        <v>GO, SE, AM, ES, MT, MG, RJ</v>
      </c>
      <c r="H20" s="126" t="str">
        <f t="shared" si="0"/>
        <v>MS, RR, SP, AC, PR, TO, SC, RO</v>
      </c>
      <c r="I20" s="131" t="str">
        <f t="shared" si="0"/>
        <v>RS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47">
    <tabColor rgb="FF00B050"/>
  </sheetPr>
  <dimension ref="A1:I32"/>
  <sheetViews>
    <sheetView zoomScale="90" zoomScaleNormal="90" zoomScalePageLayoutView="0" workbookViewId="0" topLeftCell="A1">
      <selection activeCell="A2" sqref="A2:I2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54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6" t="s">
        <v>222</v>
      </c>
      <c r="E5" s="126" t="s">
        <v>223</v>
      </c>
      <c r="F5" s="126" t="s">
        <v>224</v>
      </c>
      <c r="G5" s="126" t="s">
        <v>225</v>
      </c>
      <c r="H5" s="126" t="s">
        <v>210</v>
      </c>
      <c r="I5" s="131" t="s">
        <v>28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DF, ES, MG, PR, SP</v>
      </c>
      <c r="E20" s="126" t="str">
        <f t="shared" si="0"/>
        <v>GO, MS, RS, SC</v>
      </c>
      <c r="F20" s="126" t="str">
        <f t="shared" si="0"/>
        <v>BA, MT, SE, TO</v>
      </c>
      <c r="G20" s="126" t="str">
        <f t="shared" si="0"/>
        <v>AL, CE, MA, PB, PE, PI, RN, RO</v>
      </c>
      <c r="H20" s="126" t="str">
        <f t="shared" si="0"/>
        <v>AP, AM, PA</v>
      </c>
      <c r="I20" s="131" t="str">
        <f t="shared" si="0"/>
        <v>AC,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50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customHeight="1" thickBot="1">
      <c r="A3" s="10" t="str">
        <f>base!$A$4</f>
        <v>ORIGEM:</v>
      </c>
      <c r="B3" s="22" t="s">
        <v>55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">
        <v>85</v>
      </c>
      <c r="D5" s="128" t="s">
        <v>80</v>
      </c>
      <c r="E5" s="128" t="s">
        <v>56</v>
      </c>
      <c r="F5" s="128" t="s">
        <v>10</v>
      </c>
      <c r="G5" s="128" t="s">
        <v>180</v>
      </c>
      <c r="H5" s="128" t="s">
        <v>181</v>
      </c>
      <c r="I5" s="129" t="s">
        <v>182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base!$C$6</f>
        <v>Estadual / Divisa</v>
      </c>
      <c r="D20" s="128" t="str">
        <f>D5</f>
        <v>AL, CE, PB, PE</v>
      </c>
      <c r="E20" s="126" t="str">
        <f>+E5</f>
        <v>BA, PI, SE</v>
      </c>
      <c r="F20" s="126" t="str">
        <f>+F5</f>
        <v>MA</v>
      </c>
      <c r="G20" s="126" t="str">
        <f>+G5</f>
        <v>PA, AP, DF, ES, MG</v>
      </c>
      <c r="H20" s="126" t="str">
        <f>+H5</f>
        <v>GO, MT, MS, RJ, AM, PR, SC, SP, TO</v>
      </c>
      <c r="I20" s="131" t="str">
        <f>+I5</f>
        <v>RR, AC, RS, RO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19 B21:I31 B20:C20 E20:I20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53">
    <tabColor rgb="FF00B050"/>
  </sheetPr>
  <dimension ref="A1:I32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59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6" t="s">
        <v>241</v>
      </c>
      <c r="E5" s="126" t="s">
        <v>30</v>
      </c>
      <c r="F5" s="126" t="s">
        <v>242</v>
      </c>
      <c r="G5" s="128" t="s">
        <v>217</v>
      </c>
      <c r="H5" s="128" t="s">
        <v>183</v>
      </c>
      <c r="I5" s="129" t="s">
        <v>198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PR, SC, SP</v>
      </c>
      <c r="E20" s="126" t="str">
        <f t="shared" si="0"/>
        <v>MG, RJ</v>
      </c>
      <c r="F20" s="126" t="str">
        <f t="shared" si="0"/>
        <v>MS, ES</v>
      </c>
      <c r="G20" s="126" t="str">
        <f t="shared" si="0"/>
        <v>DF, GO, MT</v>
      </c>
      <c r="H20" s="126" t="str">
        <f t="shared" si="0"/>
        <v>BA, TO, AC, AL, RO, SE</v>
      </c>
      <c r="I20" s="131" t="str">
        <f t="shared" si="0"/>
        <v>PB, PE, PI, AP, AM, CE, MA, PA, RN,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56">
    <tabColor rgb="FF00B050"/>
  </sheetPr>
  <dimension ref="A1:J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57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5</v>
      </c>
      <c r="E5" s="128" t="s">
        <v>9</v>
      </c>
      <c r="F5" s="128" t="s">
        <v>58</v>
      </c>
      <c r="G5" s="128" t="s">
        <v>184</v>
      </c>
      <c r="H5" s="128" t="s">
        <v>185</v>
      </c>
      <c r="I5" s="129" t="s">
        <v>186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10" ht="19.5" customHeight="1" thickBot="1">
      <c r="A17" s="31" t="str">
        <f>base!A18</f>
        <v>Kg Adicional</v>
      </c>
      <c r="B17" s="104">
        <f>base!B18</f>
        <v>5.699999999999999</v>
      </c>
      <c r="C17" s="104">
        <f>base!C18</f>
        <v>7</v>
      </c>
      <c r="D17" s="104">
        <f>base!D18</f>
        <v>13.299999999999999</v>
      </c>
      <c r="E17" s="104">
        <f>base!E18</f>
        <v>17.700000000000003</v>
      </c>
      <c r="F17" s="104">
        <f>base!F18</f>
        <v>24.900000000000002</v>
      </c>
      <c r="G17" s="104">
        <f>base!G18</f>
        <v>30.1</v>
      </c>
      <c r="H17" s="104">
        <f>base!H18</f>
        <v>37.9</v>
      </c>
      <c r="I17" s="105">
        <f>base!I18</f>
        <v>47</v>
      </c>
      <c r="J17" s="30"/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AC</v>
      </c>
      <c r="E20" s="126" t="str">
        <f t="shared" si="0"/>
        <v>AM</v>
      </c>
      <c r="F20" s="126" t="str">
        <f t="shared" si="0"/>
        <v>MT, MS, RR</v>
      </c>
      <c r="G20" s="126" t="str">
        <f t="shared" si="0"/>
        <v>DF, GO, PA</v>
      </c>
      <c r="H20" s="126" t="str">
        <f t="shared" si="0"/>
        <v>AP, MA, SP, BA, CE, ES, MG, PR, PI, RJ, RS, SC, TO</v>
      </c>
      <c r="I20" s="131" t="str">
        <f t="shared" si="0"/>
        <v>AL, SE, PB, PE, RN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104">
        <f>base!B33</f>
        <v>5.699999999999999</v>
      </c>
      <c r="C32" s="104">
        <f>base!C33</f>
        <v>7</v>
      </c>
      <c r="D32" s="104">
        <f>base!D33</f>
        <v>20.1</v>
      </c>
      <c r="E32" s="104">
        <f>base!E33</f>
        <v>24.700000000000003</v>
      </c>
      <c r="F32" s="104">
        <f>base!F33</f>
        <v>31.900000000000002</v>
      </c>
      <c r="G32" s="104">
        <f>base!G33</f>
        <v>37.300000000000004</v>
      </c>
      <c r="H32" s="104">
        <f>base!H33</f>
        <v>45.7</v>
      </c>
      <c r="I32" s="105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18:I20" unlockedFormula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57">
    <tabColor rgb="FF00B050"/>
  </sheetPr>
  <dimension ref="A1:J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36</v>
      </c>
      <c r="C3" s="138"/>
      <c r="D3" s="139"/>
      <c r="E3" s="139"/>
      <c r="F3" s="139"/>
      <c r="G3" s="139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4</v>
      </c>
      <c r="E5" s="128" t="s">
        <v>9</v>
      </c>
      <c r="F5" s="128" t="s">
        <v>6</v>
      </c>
      <c r="G5" s="128" t="s">
        <v>187</v>
      </c>
      <c r="H5" s="128" t="s">
        <v>188</v>
      </c>
      <c r="I5" s="129" t="s">
        <v>189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10" ht="19.5" customHeight="1" thickBot="1">
      <c r="A17" s="31" t="str">
        <f>base!A18</f>
        <v>Kg Adicional</v>
      </c>
      <c r="B17" s="104">
        <f>base!B18</f>
        <v>5.699999999999999</v>
      </c>
      <c r="C17" s="104">
        <f>base!C18</f>
        <v>7</v>
      </c>
      <c r="D17" s="104">
        <f>base!D18</f>
        <v>13.299999999999999</v>
      </c>
      <c r="E17" s="104">
        <f>base!E18</f>
        <v>17.700000000000003</v>
      </c>
      <c r="F17" s="104">
        <f>base!F18</f>
        <v>24.900000000000002</v>
      </c>
      <c r="G17" s="104">
        <f>base!G18</f>
        <v>30.1</v>
      </c>
      <c r="H17" s="104">
        <f>base!H18</f>
        <v>37.9</v>
      </c>
      <c r="I17" s="105">
        <f>base!I18</f>
        <v>47</v>
      </c>
      <c r="J17" s="30"/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 </v>
      </c>
      <c r="E20" s="126" t="str">
        <f t="shared" si="0"/>
        <v>AM</v>
      </c>
      <c r="F20" s="126" t="str">
        <f t="shared" si="0"/>
        <v>RO</v>
      </c>
      <c r="G20" s="126" t="str">
        <f t="shared" si="0"/>
        <v>AC, PA, AP, MA, TO</v>
      </c>
      <c r="H20" s="126" t="str">
        <f t="shared" si="0"/>
        <v>MT, MS, PI, CE, DF, GO</v>
      </c>
      <c r="I20" s="131" t="str">
        <f t="shared" si="0"/>
        <v>AL, BA, MG, PB, PE, RN, SE, ES, PR, RJ, RS, SC, SP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104">
        <f>base!B33</f>
        <v>5.699999999999999</v>
      </c>
      <c r="C32" s="104">
        <f>base!C33</f>
        <v>7</v>
      </c>
      <c r="D32" s="104">
        <f>base!D33</f>
        <v>20.1</v>
      </c>
      <c r="E32" s="104">
        <f>base!E33</f>
        <v>24.700000000000003</v>
      </c>
      <c r="F32" s="104">
        <f>base!F33</f>
        <v>31.900000000000002</v>
      </c>
      <c r="G32" s="104">
        <f>base!G33</f>
        <v>37.300000000000004</v>
      </c>
      <c r="H32" s="104">
        <f>base!H33</f>
        <v>45.7</v>
      </c>
      <c r="I32" s="105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18:I20" unlocked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58">
    <tabColor rgb="FF00B050"/>
  </sheetPr>
  <dimension ref="A1:I32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60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61</v>
      </c>
      <c r="E5" s="126" t="s">
        <v>243</v>
      </c>
      <c r="F5" s="128" t="s">
        <v>218</v>
      </c>
      <c r="G5" s="128" t="s">
        <v>190</v>
      </c>
      <c r="H5" s="128" t="s">
        <v>191</v>
      </c>
      <c r="I5" s="129" t="s">
        <v>192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PR, RS, SP</v>
      </c>
      <c r="E20" s="126" t="str">
        <f t="shared" si="0"/>
        <v>MS, RJ, MG</v>
      </c>
      <c r="F20" s="126" t="str">
        <f t="shared" si="0"/>
        <v>DF, ES</v>
      </c>
      <c r="G20" s="126" t="str">
        <f t="shared" si="0"/>
        <v>GO, MT, BA, TO</v>
      </c>
      <c r="H20" s="126" t="str">
        <f t="shared" si="0"/>
        <v>SE, AC, AL, MA, PB, PE, PI, RN, RO</v>
      </c>
      <c r="I20" s="131" t="str">
        <f t="shared" si="0"/>
        <v>AM, CE, PA, AP, RR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66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62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81</v>
      </c>
      <c r="E5" s="128" t="s">
        <v>63</v>
      </c>
      <c r="F5" s="128" t="s">
        <v>82</v>
      </c>
      <c r="G5" s="128" t="s">
        <v>193</v>
      </c>
      <c r="H5" s="128" t="s">
        <v>194</v>
      </c>
      <c r="I5" s="129" t="s">
        <v>195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AL, BA, PB, PE</v>
      </c>
      <c r="E20" s="126" t="str">
        <f t="shared" si="0"/>
        <v>CE, RN</v>
      </c>
      <c r="F20" s="126" t="str">
        <f t="shared" si="0"/>
        <v>DF, ES, MA, MG</v>
      </c>
      <c r="G20" s="126" t="str">
        <f t="shared" si="0"/>
        <v>GO, PA, PI, RJ, MS, SP</v>
      </c>
      <c r="H20" s="126" t="str">
        <f t="shared" si="0"/>
        <v>AP, MT, PR, SC, TO, AM, RS</v>
      </c>
      <c r="I20" s="131" t="str">
        <f t="shared" si="0"/>
        <v>RO, RR, AC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63">
    <tabColor rgb="FF00B050"/>
  </sheetPr>
  <dimension ref="A1:I32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64</v>
      </c>
      <c r="C3" s="27"/>
      <c r="D3" s="28"/>
      <c r="E3" s="28"/>
      <c r="F3" s="28"/>
      <c r="G3" s="11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7" t="str">
        <f>base!$B$5</f>
        <v>      CAPITAL - CAPITAL</v>
      </c>
      <c r="C4" s="347"/>
      <c r="D4" s="347"/>
      <c r="E4" s="347"/>
      <c r="F4" s="347"/>
      <c r="G4" s="347"/>
      <c r="H4" s="347"/>
      <c r="I4" s="348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6" t="s">
        <v>219</v>
      </c>
      <c r="E5" s="126" t="s">
        <v>211</v>
      </c>
      <c r="F5" s="126" t="s">
        <v>220</v>
      </c>
      <c r="G5" s="126" t="s">
        <v>221</v>
      </c>
      <c r="H5" s="126" t="s">
        <v>28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21.75" customHeight="1">
      <c r="A19" s="91" t="str">
        <f>base!$A$5</f>
        <v>Escala</v>
      </c>
      <c r="B19" s="349" t="str">
        <f>base!$B$20</f>
        <v>CAPITAL - INTERIOR  *  INTERIOR - CAPITAL  *  INTERIOR - INTERIOR</v>
      </c>
      <c r="C19" s="349"/>
      <c r="D19" s="349"/>
      <c r="E19" s="349"/>
      <c r="F19" s="349"/>
      <c r="G19" s="349"/>
      <c r="H19" s="349"/>
      <c r="I19" s="350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>+D5</f>
        <v>DF, ES, GO, MG, MS, PR, RJ, RS, SC</v>
      </c>
      <c r="E20" s="126" t="str">
        <f>+E5</f>
        <v>BA, MT</v>
      </c>
      <c r="F20" s="126" t="str">
        <f>+F5</f>
        <v>CE, PA, PE, TO</v>
      </c>
      <c r="G20" s="126" t="str">
        <f>+G5</f>
        <v>AL, AM, AP, MA, PB, PI, RN, RO, SE</v>
      </c>
      <c r="H20" s="126" t="str">
        <f>+H5</f>
        <v>AC, RR</v>
      </c>
      <c r="I20" s="131"/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19 B21:I31 B20:H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A1:J108"/>
  <sheetViews>
    <sheetView showGridLines="0" showZeros="0" zoomScaleSheetLayoutView="85" zoomScalePageLayoutView="0" workbookViewId="0" topLeftCell="A148">
      <selection activeCell="A23" sqref="A23:E24"/>
    </sheetView>
  </sheetViews>
  <sheetFormatPr defaultColWidth="9.140625" defaultRowHeight="12.75"/>
  <cols>
    <col min="1" max="10" width="15.7109375" style="145" customWidth="1"/>
    <col min="11" max="16384" width="9.140625" style="145" customWidth="1"/>
  </cols>
  <sheetData>
    <row r="1" spans="1:10" ht="15.75" customHeight="1">
      <c r="A1" s="45"/>
      <c r="B1" s="244" t="s">
        <v>87</v>
      </c>
      <c r="C1" s="244"/>
      <c r="D1" s="244"/>
      <c r="E1" s="244"/>
      <c r="F1" s="244"/>
      <c r="G1" s="244"/>
      <c r="H1" s="244"/>
      <c r="I1" s="244"/>
      <c r="J1" s="244"/>
    </row>
    <row r="2" spans="1:10" ht="15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8">
      <c r="A3" s="245" t="s">
        <v>212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2.75">
      <c r="A4" s="47"/>
      <c r="B4" s="47"/>
      <c r="C4" s="47"/>
      <c r="D4" s="47"/>
      <c r="E4" s="9"/>
      <c r="F4" s="48"/>
      <c r="G4" s="8"/>
      <c r="H4" s="8"/>
      <c r="I4" s="155"/>
      <c r="J4" s="154"/>
    </row>
    <row r="5" spans="1:10" s="153" customFormat="1" ht="13.5" thickBot="1">
      <c r="A5" s="49"/>
      <c r="B5" s="50"/>
      <c r="C5" s="51"/>
      <c r="D5" s="52"/>
      <c r="E5" s="53"/>
      <c r="F5" s="53"/>
      <c r="G5" s="151"/>
      <c r="H5" s="54" t="s">
        <v>0</v>
      </c>
      <c r="I5" s="246" t="s">
        <v>270</v>
      </c>
      <c r="J5" s="246"/>
    </row>
    <row r="6" spans="1:10" ht="15" customHeight="1">
      <c r="A6" s="247" t="s">
        <v>88</v>
      </c>
      <c r="B6" s="248"/>
      <c r="C6" s="248"/>
      <c r="D6" s="248"/>
      <c r="E6" s="248"/>
      <c r="F6" s="248"/>
      <c r="G6" s="248"/>
      <c r="H6" s="248"/>
      <c r="I6" s="248"/>
      <c r="J6" s="249"/>
    </row>
    <row r="7" spans="1:10" ht="15" customHeight="1" thickBot="1">
      <c r="A7" s="250"/>
      <c r="B7" s="251"/>
      <c r="C7" s="251"/>
      <c r="D7" s="251"/>
      <c r="E7" s="251"/>
      <c r="F7" s="251"/>
      <c r="G7" s="251"/>
      <c r="H7" s="251"/>
      <c r="I7" s="251"/>
      <c r="J7" s="252"/>
    </row>
    <row r="8" spans="1:10" s="153" customFormat="1" ht="15.75" customHeight="1" thickBot="1">
      <c r="A8" s="168"/>
      <c r="B8" s="55"/>
      <c r="C8" s="55"/>
      <c r="D8" s="55"/>
      <c r="E8" s="55"/>
      <c r="F8" s="55"/>
      <c r="G8" s="55"/>
      <c r="H8" s="55"/>
      <c r="I8" s="55"/>
      <c r="J8" s="169"/>
    </row>
    <row r="9" spans="1:10" s="153" customFormat="1" ht="15.75" customHeight="1">
      <c r="A9" s="256" t="s">
        <v>89</v>
      </c>
      <c r="B9" s="257"/>
      <c r="C9" s="257"/>
      <c r="D9" s="257"/>
      <c r="E9" s="258"/>
      <c r="F9" s="257" t="s">
        <v>90</v>
      </c>
      <c r="G9" s="257"/>
      <c r="H9" s="257"/>
      <c r="I9" s="257"/>
      <c r="J9" s="258"/>
    </row>
    <row r="10" spans="1:10" ht="15" customHeight="1" thickBot="1">
      <c r="A10" s="259"/>
      <c r="B10" s="260"/>
      <c r="C10" s="260"/>
      <c r="D10" s="260"/>
      <c r="E10" s="261"/>
      <c r="F10" s="260"/>
      <c r="G10" s="260"/>
      <c r="H10" s="260"/>
      <c r="I10" s="260"/>
      <c r="J10" s="261"/>
    </row>
    <row r="11" spans="1:10" ht="15" customHeight="1">
      <c r="A11" s="56"/>
      <c r="B11" s="57"/>
      <c r="C11" s="57"/>
      <c r="D11" s="57"/>
      <c r="E11" s="58"/>
      <c r="F11" s="59"/>
      <c r="G11" s="60"/>
      <c r="H11" s="60"/>
      <c r="I11" s="60"/>
      <c r="J11" s="61"/>
    </row>
    <row r="12" spans="1:10" ht="15.75" customHeight="1">
      <c r="A12" s="232" t="s">
        <v>91</v>
      </c>
      <c r="B12" s="233"/>
      <c r="C12" s="233"/>
      <c r="D12" s="233"/>
      <c r="E12" s="234"/>
      <c r="F12" s="265" t="s">
        <v>92</v>
      </c>
      <c r="G12" s="266"/>
      <c r="H12" s="266"/>
      <c r="I12" s="266"/>
      <c r="J12" s="267"/>
    </row>
    <row r="13" spans="1:10" ht="12.75">
      <c r="A13" s="144"/>
      <c r="B13" s="142"/>
      <c r="C13" s="142"/>
      <c r="D13" s="142"/>
      <c r="E13" s="143"/>
      <c r="F13" s="62"/>
      <c r="G13" s="63"/>
      <c r="H13" s="63"/>
      <c r="I13" s="63"/>
      <c r="J13" s="64"/>
    </row>
    <row r="14" spans="1:10" ht="12.75">
      <c r="A14" s="232" t="s">
        <v>93</v>
      </c>
      <c r="B14" s="233"/>
      <c r="C14" s="233"/>
      <c r="D14" s="233"/>
      <c r="E14" s="234"/>
      <c r="F14" s="235" t="s">
        <v>131</v>
      </c>
      <c r="G14" s="236"/>
      <c r="H14" s="236"/>
      <c r="I14" s="236"/>
      <c r="J14" s="237"/>
    </row>
    <row r="15" spans="1:10" ht="12.75" customHeight="1">
      <c r="A15" s="170"/>
      <c r="B15" s="153"/>
      <c r="C15" s="153"/>
      <c r="D15" s="153"/>
      <c r="E15" s="153"/>
      <c r="F15" s="65"/>
      <c r="G15" s="66"/>
      <c r="H15" s="66"/>
      <c r="I15" s="66"/>
      <c r="J15" s="67"/>
    </row>
    <row r="16" spans="1:10" ht="12.75" customHeight="1">
      <c r="A16" s="238" t="s">
        <v>94</v>
      </c>
      <c r="B16" s="239"/>
      <c r="C16" s="239"/>
      <c r="D16" s="239"/>
      <c r="E16" s="240"/>
      <c r="F16" s="241" t="s">
        <v>200</v>
      </c>
      <c r="G16" s="242"/>
      <c r="H16" s="242"/>
      <c r="I16" s="242"/>
      <c r="J16" s="243"/>
    </row>
    <row r="17" spans="1:10" ht="15" customHeight="1">
      <c r="A17" s="152"/>
      <c r="B17" s="151"/>
      <c r="C17" s="151"/>
      <c r="D17" s="151"/>
      <c r="E17" s="151"/>
      <c r="F17" s="241"/>
      <c r="G17" s="242"/>
      <c r="H17" s="242"/>
      <c r="I17" s="242"/>
      <c r="J17" s="243"/>
    </row>
    <row r="18" spans="1:10" ht="15.75" customHeight="1">
      <c r="A18" s="235" t="s">
        <v>130</v>
      </c>
      <c r="B18" s="274"/>
      <c r="C18" s="274"/>
      <c r="D18" s="274"/>
      <c r="E18" s="275"/>
      <c r="F18" s="241"/>
      <c r="G18" s="242"/>
      <c r="H18" s="242"/>
      <c r="I18" s="242"/>
      <c r="J18" s="243"/>
    </row>
    <row r="19" spans="1:10" ht="15.75" customHeight="1">
      <c r="A19" s="152"/>
      <c r="B19" s="151"/>
      <c r="C19" s="151"/>
      <c r="D19" s="151"/>
      <c r="E19" s="151"/>
      <c r="F19" s="68"/>
      <c r="G19" s="69"/>
      <c r="H19" s="69"/>
      <c r="I19" s="69"/>
      <c r="J19" s="70"/>
    </row>
    <row r="20" spans="1:10" ht="15.75" customHeight="1">
      <c r="A20" s="238" t="s">
        <v>96</v>
      </c>
      <c r="B20" s="239"/>
      <c r="C20" s="239"/>
      <c r="D20" s="239"/>
      <c r="E20" s="240"/>
      <c r="F20" s="235" t="s">
        <v>132</v>
      </c>
      <c r="G20" s="236"/>
      <c r="H20" s="236"/>
      <c r="I20" s="236"/>
      <c r="J20" s="237"/>
    </row>
    <row r="21" spans="1:10" ht="15.75" customHeight="1">
      <c r="A21" s="268" t="s">
        <v>264</v>
      </c>
      <c r="B21" s="269"/>
      <c r="C21" s="269"/>
      <c r="D21" s="269"/>
      <c r="E21" s="270"/>
      <c r="F21" s="241" t="s">
        <v>201</v>
      </c>
      <c r="G21" s="242"/>
      <c r="H21" s="242"/>
      <c r="I21" s="242"/>
      <c r="J21" s="243"/>
    </row>
    <row r="22" spans="1:10" ht="15" customHeight="1">
      <c r="A22" s="71"/>
      <c r="B22" s="72"/>
      <c r="C22" s="72"/>
      <c r="D22" s="72"/>
      <c r="E22" s="73"/>
      <c r="F22" s="241"/>
      <c r="G22" s="242"/>
      <c r="H22" s="242"/>
      <c r="I22" s="242"/>
      <c r="J22" s="243"/>
    </row>
    <row r="23" spans="1:10" ht="11.25" customHeight="1">
      <c r="A23" s="271" t="s">
        <v>199</v>
      </c>
      <c r="B23" s="272"/>
      <c r="C23" s="272"/>
      <c r="D23" s="272"/>
      <c r="E23" s="273"/>
      <c r="F23" s="241"/>
      <c r="G23" s="242"/>
      <c r="H23" s="242"/>
      <c r="I23" s="242"/>
      <c r="J23" s="243"/>
    </row>
    <row r="24" spans="1:10" ht="14.25" customHeight="1">
      <c r="A24" s="271"/>
      <c r="B24" s="272"/>
      <c r="C24" s="272"/>
      <c r="D24" s="272"/>
      <c r="E24" s="273"/>
      <c r="F24" s="152"/>
      <c r="G24" s="151"/>
      <c r="H24" s="151"/>
      <c r="I24" s="151"/>
      <c r="J24" s="150"/>
    </row>
    <row r="25" spans="1:10" ht="13.5" customHeight="1">
      <c r="A25" s="262" t="s">
        <v>267</v>
      </c>
      <c r="B25" s="263"/>
      <c r="C25" s="263"/>
      <c r="D25" s="263"/>
      <c r="E25" s="264"/>
      <c r="F25" s="265" t="s">
        <v>95</v>
      </c>
      <c r="G25" s="266"/>
      <c r="H25" s="266"/>
      <c r="I25" s="266"/>
      <c r="J25" s="267"/>
    </row>
    <row r="26" spans="1:10" ht="14.25" customHeight="1">
      <c r="A26" s="170"/>
      <c r="B26" s="153"/>
      <c r="C26" s="153"/>
      <c r="D26" s="153"/>
      <c r="E26" s="153"/>
      <c r="F26" s="68"/>
      <c r="G26" s="69"/>
      <c r="H26" s="69"/>
      <c r="I26" s="69"/>
      <c r="J26" s="70"/>
    </row>
    <row r="27" spans="1:10" ht="14.25" customHeight="1">
      <c r="A27" s="253" t="s">
        <v>271</v>
      </c>
      <c r="B27" s="254"/>
      <c r="C27" s="254"/>
      <c r="D27" s="254"/>
      <c r="E27" s="255"/>
      <c r="F27" s="235" t="s">
        <v>131</v>
      </c>
      <c r="G27" s="236"/>
      <c r="H27" s="236"/>
      <c r="I27" s="236"/>
      <c r="J27" s="237"/>
    </row>
    <row r="28" spans="1:10" ht="15" customHeight="1">
      <c r="A28" s="170"/>
      <c r="B28" s="153"/>
      <c r="C28" s="153"/>
      <c r="D28" s="153"/>
      <c r="E28" s="153"/>
      <c r="F28" s="152"/>
      <c r="G28" s="151"/>
      <c r="H28" s="151"/>
      <c r="I28" s="151"/>
      <c r="J28" s="150"/>
    </row>
    <row r="29" spans="1:10" ht="15.75" customHeight="1" thickBot="1">
      <c r="A29" s="152"/>
      <c r="B29" s="151"/>
      <c r="C29" s="151"/>
      <c r="D29" s="151"/>
      <c r="E29" s="151"/>
      <c r="F29" s="241" t="s">
        <v>202</v>
      </c>
      <c r="G29" s="242"/>
      <c r="H29" s="242"/>
      <c r="I29" s="242"/>
      <c r="J29" s="243"/>
    </row>
    <row r="30" spans="1:10" ht="14.25" customHeight="1">
      <c r="A30" s="256" t="s">
        <v>98</v>
      </c>
      <c r="B30" s="257"/>
      <c r="C30" s="257"/>
      <c r="D30" s="257"/>
      <c r="E30" s="258"/>
      <c r="F30" s="241"/>
      <c r="G30" s="242"/>
      <c r="H30" s="242"/>
      <c r="I30" s="242"/>
      <c r="J30" s="243"/>
    </row>
    <row r="31" spans="1:10" ht="16.5" customHeight="1" thickBot="1">
      <c r="A31" s="259"/>
      <c r="B31" s="260"/>
      <c r="C31" s="260"/>
      <c r="D31" s="260"/>
      <c r="E31" s="261"/>
      <c r="F31" s="241"/>
      <c r="G31" s="242"/>
      <c r="H31" s="242"/>
      <c r="I31" s="242"/>
      <c r="J31" s="243"/>
    </row>
    <row r="32" spans="1:10" ht="16.5" customHeight="1">
      <c r="A32" s="152"/>
      <c r="B32" s="151"/>
      <c r="C32" s="151"/>
      <c r="D32" s="151"/>
      <c r="E32" s="150"/>
      <c r="F32" s="241"/>
      <c r="G32" s="242"/>
      <c r="H32" s="242"/>
      <c r="I32" s="242"/>
      <c r="J32" s="243"/>
    </row>
    <row r="33" spans="1:10" ht="15" customHeight="1">
      <c r="A33" s="165"/>
      <c r="B33" s="166"/>
      <c r="C33" s="166"/>
      <c r="D33" s="166"/>
      <c r="E33" s="167"/>
      <c r="F33" s="152"/>
      <c r="G33" s="151"/>
      <c r="H33" s="151"/>
      <c r="I33" s="151"/>
      <c r="J33" s="150"/>
    </row>
    <row r="34" spans="1:10" ht="16.5" customHeight="1">
      <c r="A34" s="287" t="s">
        <v>268</v>
      </c>
      <c r="B34" s="288"/>
      <c r="C34" s="288"/>
      <c r="D34" s="288"/>
      <c r="E34" s="289"/>
      <c r="F34" s="235" t="s">
        <v>132</v>
      </c>
      <c r="G34" s="236"/>
      <c r="H34" s="236"/>
      <c r="I34" s="236"/>
      <c r="J34" s="237"/>
    </row>
    <row r="35" spans="1:10" ht="12.75">
      <c r="A35" s="287"/>
      <c r="B35" s="288"/>
      <c r="C35" s="288"/>
      <c r="D35" s="288"/>
      <c r="E35" s="289"/>
      <c r="F35" s="152"/>
      <c r="G35" s="151"/>
      <c r="H35" s="151"/>
      <c r="I35" s="151"/>
      <c r="J35" s="150"/>
    </row>
    <row r="36" spans="1:10" ht="12.75">
      <c r="A36" s="287"/>
      <c r="B36" s="288"/>
      <c r="C36" s="288"/>
      <c r="D36" s="288"/>
      <c r="E36" s="289"/>
      <c r="F36" s="241" t="s">
        <v>203</v>
      </c>
      <c r="G36" s="242"/>
      <c r="H36" s="242"/>
      <c r="I36" s="242"/>
      <c r="J36" s="243"/>
    </row>
    <row r="37" spans="1:10" ht="12.75" customHeight="1">
      <c r="A37" s="287"/>
      <c r="B37" s="288"/>
      <c r="C37" s="288"/>
      <c r="D37" s="288"/>
      <c r="E37" s="289"/>
      <c r="F37" s="241"/>
      <c r="G37" s="242"/>
      <c r="H37" s="242"/>
      <c r="I37" s="242"/>
      <c r="J37" s="243"/>
    </row>
    <row r="38" spans="1:10" ht="15" customHeight="1">
      <c r="A38" s="287"/>
      <c r="B38" s="288"/>
      <c r="C38" s="288"/>
      <c r="D38" s="288"/>
      <c r="E38" s="289"/>
      <c r="F38" s="241"/>
      <c r="G38" s="242"/>
      <c r="H38" s="242"/>
      <c r="I38" s="242"/>
      <c r="J38" s="243"/>
    </row>
    <row r="39" spans="1:10" ht="12.75" customHeight="1">
      <c r="A39" s="170"/>
      <c r="B39" s="153"/>
      <c r="C39" s="153"/>
      <c r="D39" s="153"/>
      <c r="E39" s="153"/>
      <c r="F39" s="241"/>
      <c r="G39" s="242"/>
      <c r="H39" s="242"/>
      <c r="I39" s="242"/>
      <c r="J39" s="243"/>
    </row>
    <row r="40" spans="1:10" ht="11.25" customHeight="1">
      <c r="A40" s="170"/>
      <c r="B40" s="153"/>
      <c r="C40" s="153"/>
      <c r="D40" s="153"/>
      <c r="E40" s="153"/>
      <c r="F40" s="241"/>
      <c r="G40" s="242"/>
      <c r="H40" s="242"/>
      <c r="I40" s="242"/>
      <c r="J40" s="243"/>
    </row>
    <row r="41" spans="1:10" ht="11.25" customHeight="1">
      <c r="A41" s="171" t="s">
        <v>204</v>
      </c>
      <c r="B41" s="153"/>
      <c r="C41" s="153"/>
      <c r="D41" s="153"/>
      <c r="E41" s="153"/>
      <c r="F41" s="152"/>
      <c r="G41" s="151"/>
      <c r="H41" s="151"/>
      <c r="I41" s="151"/>
      <c r="J41" s="150"/>
    </row>
    <row r="42" spans="1:10" ht="14.25" customHeight="1">
      <c r="A42" s="290" t="s">
        <v>205</v>
      </c>
      <c r="B42" s="291"/>
      <c r="C42" s="291"/>
      <c r="D42" s="291"/>
      <c r="E42" s="292"/>
      <c r="F42" s="265" t="s">
        <v>97</v>
      </c>
      <c r="G42" s="266"/>
      <c r="H42" s="266"/>
      <c r="I42" s="266"/>
      <c r="J42" s="267"/>
    </row>
    <row r="43" spans="1:10" ht="14.25" customHeight="1">
      <c r="A43" s="170"/>
      <c r="B43" s="153"/>
      <c r="C43" s="153"/>
      <c r="D43" s="153"/>
      <c r="E43" s="153"/>
      <c r="F43" s="74"/>
      <c r="G43" s="75"/>
      <c r="H43" s="75"/>
      <c r="I43" s="75"/>
      <c r="J43" s="76"/>
    </row>
    <row r="44" spans="1:10" ht="14.25" customHeight="1">
      <c r="A44" s="207"/>
      <c r="B44" s="208"/>
      <c r="C44" s="205"/>
      <c r="D44" s="205"/>
      <c r="E44" s="206"/>
      <c r="F44" s="293" t="s">
        <v>206</v>
      </c>
      <c r="G44" s="294"/>
      <c r="H44" s="294"/>
      <c r="I44" s="294"/>
      <c r="J44" s="295"/>
    </row>
    <row r="45" spans="1:10" ht="14.25" customHeight="1">
      <c r="A45" s="207"/>
      <c r="B45" s="208"/>
      <c r="C45" s="205"/>
      <c r="D45" s="205"/>
      <c r="E45" s="206"/>
      <c r="F45" s="293" t="s">
        <v>231</v>
      </c>
      <c r="G45" s="294"/>
      <c r="H45" s="294"/>
      <c r="I45" s="294"/>
      <c r="J45" s="295"/>
    </row>
    <row r="46" spans="1:10" ht="14.25" customHeight="1">
      <c r="A46" s="170"/>
      <c r="B46" s="153"/>
      <c r="C46" s="153"/>
      <c r="D46" s="153"/>
      <c r="E46" s="153"/>
      <c r="F46" s="293" t="s">
        <v>232</v>
      </c>
      <c r="G46" s="294"/>
      <c r="H46" s="294"/>
      <c r="I46" s="294"/>
      <c r="J46" s="295"/>
    </row>
    <row r="47" spans="1:10" ht="14.25" customHeight="1">
      <c r="A47" s="213" t="s">
        <v>265</v>
      </c>
      <c r="B47" s="208"/>
      <c r="C47" s="208"/>
      <c r="D47" s="208"/>
      <c r="E47" s="153"/>
      <c r="F47" s="293" t="s">
        <v>233</v>
      </c>
      <c r="G47" s="294"/>
      <c r="H47" s="294"/>
      <c r="I47" s="294"/>
      <c r="J47" s="295"/>
    </row>
    <row r="48" spans="1:10" ht="14.25" customHeight="1">
      <c r="A48" s="212" t="s">
        <v>263</v>
      </c>
      <c r="B48" s="208"/>
      <c r="C48" s="208"/>
      <c r="D48" s="208"/>
      <c r="E48" s="153"/>
      <c r="F48" s="209"/>
      <c r="G48" s="210"/>
      <c r="H48" s="210"/>
      <c r="I48" s="210"/>
      <c r="J48" s="211"/>
    </row>
    <row r="49" spans="1:10" ht="14.25" customHeight="1">
      <c r="A49" s="212" t="s">
        <v>269</v>
      </c>
      <c r="B49" s="208"/>
      <c r="C49" s="208"/>
      <c r="D49" s="208"/>
      <c r="E49" s="150"/>
      <c r="F49" s="293" t="s">
        <v>207</v>
      </c>
      <c r="G49" s="294"/>
      <c r="H49" s="294"/>
      <c r="I49" s="294"/>
      <c r="J49" s="295"/>
    </row>
    <row r="50" spans="1:10" ht="14.25" customHeight="1">
      <c r="A50" s="170"/>
      <c r="B50" s="153"/>
      <c r="C50" s="153"/>
      <c r="D50" s="153"/>
      <c r="E50" s="150"/>
      <c r="F50" s="209"/>
      <c r="G50" s="210"/>
      <c r="H50" s="210"/>
      <c r="I50" s="210"/>
      <c r="J50" s="211"/>
    </row>
    <row r="51" spans="1:10" ht="13.5" thickBot="1">
      <c r="A51" s="170"/>
      <c r="B51" s="208"/>
      <c r="C51" s="208"/>
      <c r="D51" s="208"/>
      <c r="E51" s="149"/>
      <c r="F51" s="77"/>
      <c r="G51" s="78"/>
      <c r="H51" s="78"/>
      <c r="I51" s="78"/>
      <c r="J51" s="79"/>
    </row>
    <row r="52" spans="1:10" ht="12.75">
      <c r="A52" s="278" t="s">
        <v>116</v>
      </c>
      <c r="B52" s="279"/>
      <c r="C52" s="279"/>
      <c r="D52" s="279"/>
      <c r="E52" s="279"/>
      <c r="F52" s="279"/>
      <c r="G52" s="279"/>
      <c r="H52" s="279"/>
      <c r="I52" s="279"/>
      <c r="J52" s="280"/>
    </row>
    <row r="53" spans="1:10" ht="13.5" thickBot="1">
      <c r="A53" s="281"/>
      <c r="B53" s="282"/>
      <c r="C53" s="282"/>
      <c r="D53" s="282"/>
      <c r="E53" s="282"/>
      <c r="F53" s="282"/>
      <c r="G53" s="282"/>
      <c r="H53" s="282"/>
      <c r="I53" s="282"/>
      <c r="J53" s="283"/>
    </row>
    <row r="54" spans="1:10" ht="14.25">
      <c r="A54" s="82"/>
      <c r="B54" s="83"/>
      <c r="C54" s="83"/>
      <c r="D54" s="83"/>
      <c r="E54" s="83"/>
      <c r="F54" s="83"/>
      <c r="G54" s="83"/>
      <c r="H54" s="84"/>
      <c r="I54" s="84"/>
      <c r="J54" s="85"/>
    </row>
    <row r="55" spans="1:10" ht="15">
      <c r="A55" s="284" t="s">
        <v>117</v>
      </c>
      <c r="B55" s="285"/>
      <c r="C55" s="285"/>
      <c r="D55" s="285"/>
      <c r="E55" s="285"/>
      <c r="F55" s="285"/>
      <c r="G55" s="285"/>
      <c r="H55" s="285"/>
      <c r="I55" s="285"/>
      <c r="J55" s="286"/>
    </row>
    <row r="56" spans="1:10" ht="14.25">
      <c r="A56" s="173"/>
      <c r="B56" s="174"/>
      <c r="C56" s="174"/>
      <c r="D56" s="174"/>
      <c r="E56" s="174"/>
      <c r="F56" s="178"/>
      <c r="G56" s="153"/>
      <c r="H56" s="153"/>
      <c r="I56" s="34"/>
      <c r="J56" s="35"/>
    </row>
    <row r="57" spans="1:10" ht="12.75">
      <c r="A57" s="173" t="s">
        <v>244</v>
      </c>
      <c r="B57" s="185"/>
      <c r="C57" s="185"/>
      <c r="D57" s="185"/>
      <c r="E57" s="185"/>
      <c r="F57" s="185"/>
      <c r="G57" s="185"/>
      <c r="H57" s="185"/>
      <c r="I57" s="185"/>
      <c r="J57" s="186"/>
    </row>
    <row r="58" spans="1:10" ht="12.75">
      <c r="A58" s="65" t="s">
        <v>245</v>
      </c>
      <c r="B58" s="185"/>
      <c r="C58" s="185"/>
      <c r="D58" s="185"/>
      <c r="E58" s="185"/>
      <c r="F58" s="185"/>
      <c r="G58" s="185"/>
      <c r="H58" s="185"/>
      <c r="I58" s="185"/>
      <c r="J58" s="186"/>
    </row>
    <row r="59" spans="1:10" ht="15" customHeight="1">
      <c r="A59" s="187"/>
      <c r="B59" s="178"/>
      <c r="C59" s="178"/>
      <c r="D59" s="178"/>
      <c r="E59" s="178"/>
      <c r="F59" s="178"/>
      <c r="G59" s="178"/>
      <c r="H59" s="178"/>
      <c r="I59" s="178"/>
      <c r="J59" s="175"/>
    </row>
    <row r="60" spans="1:10" ht="15" customHeight="1">
      <c r="A60" s="276" t="s">
        <v>246</v>
      </c>
      <c r="B60" s="277"/>
      <c r="C60" s="185"/>
      <c r="D60" s="185"/>
      <c r="E60" s="185"/>
      <c r="F60" s="185"/>
      <c r="G60" s="185"/>
      <c r="H60" s="185"/>
      <c r="I60" s="185"/>
      <c r="J60" s="186"/>
    </row>
    <row r="61" spans="1:10" ht="15" customHeight="1">
      <c r="A61" s="176"/>
      <c r="B61" s="177"/>
      <c r="C61" s="185"/>
      <c r="D61" s="185"/>
      <c r="E61" s="185"/>
      <c r="F61" s="185"/>
      <c r="G61" s="185"/>
      <c r="H61" s="185"/>
      <c r="I61" s="185"/>
      <c r="J61" s="186"/>
    </row>
    <row r="62" spans="1:10" ht="14.25" customHeight="1">
      <c r="A62" s="276" t="s">
        <v>262</v>
      </c>
      <c r="B62" s="277"/>
      <c r="C62" s="277"/>
      <c r="D62" s="277"/>
      <c r="E62" s="277"/>
      <c r="F62" s="277"/>
      <c r="G62" s="277"/>
      <c r="H62" s="277"/>
      <c r="I62" s="277"/>
      <c r="J62" s="299"/>
    </row>
    <row r="63" spans="1:10" ht="14.25" customHeight="1">
      <c r="A63" s="296" t="s">
        <v>247</v>
      </c>
      <c r="B63" s="297"/>
      <c r="C63" s="297"/>
      <c r="D63" s="297"/>
      <c r="E63" s="297"/>
      <c r="F63" s="297"/>
      <c r="G63" s="297"/>
      <c r="H63" s="297"/>
      <c r="I63" s="297"/>
      <c r="J63" s="298"/>
    </row>
    <row r="64" spans="1:10" ht="14.25" customHeight="1">
      <c r="A64" s="296" t="s">
        <v>248</v>
      </c>
      <c r="B64" s="297"/>
      <c r="C64" s="297"/>
      <c r="D64" s="297"/>
      <c r="E64" s="297"/>
      <c r="F64" s="297"/>
      <c r="G64" s="297"/>
      <c r="H64" s="297"/>
      <c r="I64" s="297"/>
      <c r="J64" s="298"/>
    </row>
    <row r="65" spans="1:10" ht="14.25" customHeight="1">
      <c r="A65" s="179"/>
      <c r="B65" s="180"/>
      <c r="C65" s="180"/>
      <c r="D65" s="180"/>
      <c r="E65" s="180"/>
      <c r="F65" s="180"/>
      <c r="G65" s="180"/>
      <c r="H65" s="180"/>
      <c r="I65" s="180"/>
      <c r="J65" s="181"/>
    </row>
    <row r="66" spans="1:10" ht="15.75" customHeight="1">
      <c r="A66" s="303" t="s">
        <v>249</v>
      </c>
      <c r="B66" s="304"/>
      <c r="C66" s="304"/>
      <c r="D66" s="304"/>
      <c r="E66" s="304"/>
      <c r="F66" s="304"/>
      <c r="G66" s="188"/>
      <c r="H66" s="66"/>
      <c r="I66" s="189"/>
      <c r="J66" s="67"/>
    </row>
    <row r="67" spans="1:10" ht="12.75">
      <c r="A67" s="190"/>
      <c r="B67" s="191"/>
      <c r="C67" s="191"/>
      <c r="D67" s="191"/>
      <c r="E67" s="66"/>
      <c r="F67" s="66"/>
      <c r="G67" s="66"/>
      <c r="H67" s="66"/>
      <c r="I67" s="189"/>
      <c r="J67" s="67"/>
    </row>
    <row r="68" spans="1:10" ht="15" customHeight="1">
      <c r="A68" s="300" t="s">
        <v>250</v>
      </c>
      <c r="B68" s="301"/>
      <c r="C68" s="301"/>
      <c r="D68" s="301"/>
      <c r="E68" s="301"/>
      <c r="F68" s="301"/>
      <c r="G68" s="301"/>
      <c r="H68" s="301"/>
      <c r="I68" s="301"/>
      <c r="J68" s="192"/>
    </row>
    <row r="69" spans="1:10" ht="15" customHeight="1">
      <c r="A69" s="182"/>
      <c r="B69" s="183"/>
      <c r="C69" s="183"/>
      <c r="D69" s="183"/>
      <c r="E69" s="183"/>
      <c r="F69" s="183"/>
      <c r="G69" s="183"/>
      <c r="H69" s="183"/>
      <c r="I69" s="183"/>
      <c r="J69" s="192"/>
    </row>
    <row r="70" spans="1:10" ht="14.25" customHeight="1">
      <c r="A70" s="321" t="s">
        <v>251</v>
      </c>
      <c r="B70" s="322"/>
      <c r="C70" s="322"/>
      <c r="D70" s="322"/>
      <c r="E70" s="322"/>
      <c r="F70" s="323"/>
      <c r="G70" s="191"/>
      <c r="H70" s="191"/>
      <c r="I70" s="191"/>
      <c r="J70" s="192"/>
    </row>
    <row r="71" spans="1:10" ht="12.75">
      <c r="A71" s="324"/>
      <c r="B71" s="325"/>
      <c r="C71" s="325"/>
      <c r="D71" s="325"/>
      <c r="E71" s="325"/>
      <c r="F71" s="325"/>
      <c r="G71" s="325"/>
      <c r="H71" s="325"/>
      <c r="I71" s="325"/>
      <c r="J71" s="326"/>
    </row>
    <row r="72" spans="1:10" ht="15" customHeight="1">
      <c r="A72" s="300" t="s">
        <v>252</v>
      </c>
      <c r="B72" s="301"/>
      <c r="C72" s="301"/>
      <c r="D72" s="301"/>
      <c r="E72" s="301"/>
      <c r="F72" s="301"/>
      <c r="G72" s="301"/>
      <c r="H72" s="301"/>
      <c r="I72" s="301"/>
      <c r="J72" s="302"/>
    </row>
    <row r="73" spans="1:10" ht="12.75">
      <c r="A73" s="309"/>
      <c r="B73" s="310"/>
      <c r="C73" s="310"/>
      <c r="D73" s="310"/>
      <c r="E73" s="310"/>
      <c r="F73" s="310"/>
      <c r="G73" s="310"/>
      <c r="H73" s="310"/>
      <c r="I73" s="310"/>
      <c r="J73" s="311"/>
    </row>
    <row r="74" spans="1:10" ht="14.25" customHeight="1">
      <c r="A74" s="309" t="s">
        <v>253</v>
      </c>
      <c r="B74" s="310"/>
      <c r="C74" s="310"/>
      <c r="D74" s="310"/>
      <c r="E74" s="310"/>
      <c r="F74" s="310"/>
      <c r="G74" s="310"/>
      <c r="H74" s="310"/>
      <c r="I74" s="310"/>
      <c r="J74" s="311"/>
    </row>
    <row r="75" spans="1:10" ht="12.75">
      <c r="A75" s="309"/>
      <c r="B75" s="310"/>
      <c r="C75" s="310"/>
      <c r="D75" s="310"/>
      <c r="E75" s="310"/>
      <c r="F75" s="310"/>
      <c r="G75" s="310"/>
      <c r="H75" s="310"/>
      <c r="I75" s="310"/>
      <c r="J75" s="311"/>
    </row>
    <row r="76" spans="1:10" ht="14.25" customHeight="1">
      <c r="A76" s="309" t="s">
        <v>254</v>
      </c>
      <c r="B76" s="310"/>
      <c r="C76" s="310"/>
      <c r="D76" s="310"/>
      <c r="E76" s="310"/>
      <c r="F76" s="310"/>
      <c r="G76" s="310"/>
      <c r="H76" s="310"/>
      <c r="I76" s="310"/>
      <c r="J76" s="311"/>
    </row>
    <row r="77" spans="1:10" ht="12.75">
      <c r="A77" s="194"/>
      <c r="B77" s="195"/>
      <c r="C77" s="195"/>
      <c r="D77" s="195"/>
      <c r="E77" s="195"/>
      <c r="F77" s="195"/>
      <c r="G77" s="195"/>
      <c r="H77" s="196"/>
      <c r="I77" s="195"/>
      <c r="J77" s="197"/>
    </row>
    <row r="78" spans="1:10" ht="12.75">
      <c r="A78" s="309" t="s">
        <v>255</v>
      </c>
      <c r="B78" s="310"/>
      <c r="C78" s="310"/>
      <c r="D78" s="310"/>
      <c r="E78" s="310"/>
      <c r="F78" s="310"/>
      <c r="G78" s="310"/>
      <c r="H78" s="310"/>
      <c r="I78" s="310"/>
      <c r="J78" s="311"/>
    </row>
    <row r="79" spans="1:10" ht="14.25" customHeight="1">
      <c r="A79" s="194"/>
      <c r="B79" s="196"/>
      <c r="C79" s="196"/>
      <c r="D79" s="196"/>
      <c r="E79" s="196"/>
      <c r="F79" s="196"/>
      <c r="G79" s="196"/>
      <c r="H79" s="193"/>
      <c r="I79" s="195"/>
      <c r="J79" s="197"/>
    </row>
    <row r="80" spans="1:10" ht="12.75">
      <c r="A80" s="309" t="s">
        <v>256</v>
      </c>
      <c r="B80" s="310"/>
      <c r="C80" s="310"/>
      <c r="D80" s="310"/>
      <c r="E80" s="310"/>
      <c r="F80" s="310"/>
      <c r="G80" s="310"/>
      <c r="H80" s="310"/>
      <c r="I80" s="310"/>
      <c r="J80" s="311"/>
    </row>
    <row r="81" spans="1:10" ht="14.25" customHeight="1">
      <c r="A81" s="309" t="s">
        <v>257</v>
      </c>
      <c r="B81" s="310"/>
      <c r="C81" s="310"/>
      <c r="D81" s="310"/>
      <c r="E81" s="310"/>
      <c r="F81" s="310"/>
      <c r="G81" s="310"/>
      <c r="H81" s="310"/>
      <c r="I81" s="310"/>
      <c r="J81" s="311"/>
    </row>
    <row r="82" spans="1:10" ht="12.75">
      <c r="A82" s="309" t="s">
        <v>258</v>
      </c>
      <c r="B82" s="310"/>
      <c r="C82" s="310"/>
      <c r="D82" s="310"/>
      <c r="E82" s="310"/>
      <c r="F82" s="310"/>
      <c r="G82" s="310"/>
      <c r="H82" s="310"/>
      <c r="I82" s="310"/>
      <c r="J82" s="311"/>
    </row>
    <row r="83" spans="1:10" ht="14.25" customHeight="1">
      <c r="A83" s="309"/>
      <c r="B83" s="310"/>
      <c r="C83" s="310"/>
      <c r="D83" s="310"/>
      <c r="E83" s="310"/>
      <c r="F83" s="310"/>
      <c r="G83" s="310"/>
      <c r="H83" s="310"/>
      <c r="I83" s="310"/>
      <c r="J83" s="311"/>
    </row>
    <row r="84" spans="1:10" ht="14.25" customHeight="1">
      <c r="A84" s="309" t="s">
        <v>259</v>
      </c>
      <c r="B84" s="310"/>
      <c r="C84" s="310"/>
      <c r="D84" s="310"/>
      <c r="E84" s="310"/>
      <c r="F84" s="310"/>
      <c r="G84" s="310"/>
      <c r="H84" s="310"/>
      <c r="I84" s="310"/>
      <c r="J84" s="311"/>
    </row>
    <row r="85" spans="1:10" ht="12.75">
      <c r="A85" s="309" t="s">
        <v>260</v>
      </c>
      <c r="B85" s="310"/>
      <c r="C85" s="310"/>
      <c r="D85" s="310"/>
      <c r="E85" s="310"/>
      <c r="F85" s="310"/>
      <c r="G85" s="310"/>
      <c r="H85" s="310"/>
      <c r="I85" s="310"/>
      <c r="J85" s="311"/>
    </row>
    <row r="86" spans="1:10" ht="12.75">
      <c r="A86" s="198"/>
      <c r="B86" s="195"/>
      <c r="C86" s="195"/>
      <c r="D86" s="195"/>
      <c r="E86" s="195"/>
      <c r="F86" s="195"/>
      <c r="G86" s="195"/>
      <c r="H86" s="195"/>
      <c r="I86" s="195"/>
      <c r="J86" s="197"/>
    </row>
    <row r="87" spans="1:10" ht="13.5" thickBot="1">
      <c r="A87" s="184" t="s">
        <v>261</v>
      </c>
      <c r="B87" s="199"/>
      <c r="C87" s="200"/>
      <c r="D87" s="201"/>
      <c r="E87" s="201"/>
      <c r="F87" s="202"/>
      <c r="G87" s="202"/>
      <c r="H87" s="203"/>
      <c r="I87" s="202"/>
      <c r="J87" s="204"/>
    </row>
    <row r="88" spans="1:10" ht="12.75">
      <c r="A88" s="312" t="s">
        <v>118</v>
      </c>
      <c r="B88" s="313"/>
      <c r="C88" s="313"/>
      <c r="D88" s="313"/>
      <c r="E88" s="313"/>
      <c r="F88" s="313"/>
      <c r="G88" s="313"/>
      <c r="H88" s="313"/>
      <c r="I88" s="313"/>
      <c r="J88" s="314"/>
    </row>
    <row r="89" spans="1:10" ht="13.5" thickBot="1">
      <c r="A89" s="315"/>
      <c r="B89" s="316"/>
      <c r="C89" s="316"/>
      <c r="D89" s="316"/>
      <c r="E89" s="316"/>
      <c r="F89" s="316"/>
      <c r="G89" s="316"/>
      <c r="H89" s="316"/>
      <c r="I89" s="316"/>
      <c r="J89" s="317"/>
    </row>
    <row r="90" spans="1:10" ht="15.75" thickBot="1">
      <c r="A90" s="164"/>
      <c r="B90" s="163"/>
      <c r="C90" s="163"/>
      <c r="D90" s="163"/>
      <c r="E90" s="163"/>
      <c r="F90" s="163"/>
      <c r="G90" s="163"/>
      <c r="H90" s="163"/>
      <c r="I90" s="163"/>
      <c r="J90" s="162"/>
    </row>
    <row r="91" spans="1:10" ht="15.75" thickBot="1">
      <c r="A91" s="80"/>
      <c r="B91" s="161" t="s">
        <v>119</v>
      </c>
      <c r="C91" s="318" t="s">
        <v>120</v>
      </c>
      <c r="D91" s="319"/>
      <c r="E91" s="320"/>
      <c r="F91" s="335" t="s">
        <v>121</v>
      </c>
      <c r="G91" s="319"/>
      <c r="H91" s="319"/>
      <c r="I91" s="320"/>
      <c r="J91" s="157"/>
    </row>
    <row r="92" spans="1:10" ht="15">
      <c r="A92" s="80"/>
      <c r="B92" s="160" t="s">
        <v>122</v>
      </c>
      <c r="C92" s="331" t="s">
        <v>123</v>
      </c>
      <c r="D92" s="332"/>
      <c r="E92" s="333"/>
      <c r="F92" s="334" t="s">
        <v>124</v>
      </c>
      <c r="G92" s="332"/>
      <c r="H92" s="332"/>
      <c r="I92" s="333"/>
      <c r="J92" s="157"/>
    </row>
    <row r="93" spans="1:10" ht="15">
      <c r="A93" s="80"/>
      <c r="B93" s="159" t="s">
        <v>125</v>
      </c>
      <c r="C93" s="305" t="s">
        <v>123</v>
      </c>
      <c r="D93" s="306"/>
      <c r="E93" s="307"/>
      <c r="F93" s="308" t="s">
        <v>124</v>
      </c>
      <c r="G93" s="306"/>
      <c r="H93" s="306"/>
      <c r="I93" s="307"/>
      <c r="J93" s="157"/>
    </row>
    <row r="94" spans="1:10" ht="15">
      <c r="A94" s="80"/>
      <c r="B94" s="159" t="s">
        <v>126</v>
      </c>
      <c r="C94" s="305" t="s">
        <v>123</v>
      </c>
      <c r="D94" s="306"/>
      <c r="E94" s="307"/>
      <c r="F94" s="308" t="s">
        <v>124</v>
      </c>
      <c r="G94" s="306"/>
      <c r="H94" s="306"/>
      <c r="I94" s="307"/>
      <c r="J94" s="157"/>
    </row>
    <row r="95" spans="1:10" ht="15">
      <c r="A95" s="80"/>
      <c r="B95" s="159" t="s">
        <v>127</v>
      </c>
      <c r="C95" s="305" t="s">
        <v>123</v>
      </c>
      <c r="D95" s="306"/>
      <c r="E95" s="307"/>
      <c r="F95" s="308" t="s">
        <v>124</v>
      </c>
      <c r="G95" s="306"/>
      <c r="H95" s="306"/>
      <c r="I95" s="307"/>
      <c r="J95" s="157"/>
    </row>
    <row r="96" spans="1:10" ht="15.75" thickBot="1">
      <c r="A96" s="80"/>
      <c r="B96" s="158" t="s">
        <v>128</v>
      </c>
      <c r="C96" s="327" t="s">
        <v>123</v>
      </c>
      <c r="D96" s="328"/>
      <c r="E96" s="329"/>
      <c r="F96" s="330" t="s">
        <v>129</v>
      </c>
      <c r="G96" s="328"/>
      <c r="H96" s="328"/>
      <c r="I96" s="329"/>
      <c r="J96" s="157"/>
    </row>
    <row r="97" spans="1:10" ht="15" thickBot="1">
      <c r="A97" s="148"/>
      <c r="B97" s="147"/>
      <c r="C97" s="146"/>
      <c r="D97" s="146"/>
      <c r="E97" s="146"/>
      <c r="F97" s="156"/>
      <c r="G97" s="156"/>
      <c r="H97" s="36"/>
      <c r="I97" s="36"/>
      <c r="J97" s="81"/>
    </row>
    <row r="108" ht="12.75">
      <c r="D108" s="86" t="s">
        <v>4</v>
      </c>
    </row>
  </sheetData>
  <sheetProtection password="CF7A" sheet="1"/>
  <mergeCells count="69">
    <mergeCell ref="C96:E96"/>
    <mergeCell ref="F96:I96"/>
    <mergeCell ref="C92:E92"/>
    <mergeCell ref="F92:I92"/>
    <mergeCell ref="C93:E93"/>
    <mergeCell ref="F91:I91"/>
    <mergeCell ref="F93:I93"/>
    <mergeCell ref="C94:E94"/>
    <mergeCell ref="F94:I94"/>
    <mergeCell ref="F49:J49"/>
    <mergeCell ref="A76:J76"/>
    <mergeCell ref="A78:J78"/>
    <mergeCell ref="A80:J80"/>
    <mergeCell ref="A81:J81"/>
    <mergeCell ref="A70:F70"/>
    <mergeCell ref="A71:J71"/>
    <mergeCell ref="A73:J73"/>
    <mergeCell ref="A74:J74"/>
    <mergeCell ref="A75:J75"/>
    <mergeCell ref="F46:J46"/>
    <mergeCell ref="F45:J45"/>
    <mergeCell ref="C95:E95"/>
    <mergeCell ref="F95:I95"/>
    <mergeCell ref="A82:J82"/>
    <mergeCell ref="A83:J83"/>
    <mergeCell ref="A84:J84"/>
    <mergeCell ref="A85:J85"/>
    <mergeCell ref="A88:J89"/>
    <mergeCell ref="C91:E91"/>
    <mergeCell ref="A63:J63"/>
    <mergeCell ref="A62:J62"/>
    <mergeCell ref="A72:J72"/>
    <mergeCell ref="A66:F66"/>
    <mergeCell ref="A64:J64"/>
    <mergeCell ref="A68:I68"/>
    <mergeCell ref="A60:B60"/>
    <mergeCell ref="A52:J53"/>
    <mergeCell ref="A55:J55"/>
    <mergeCell ref="F36:J40"/>
    <mergeCell ref="A34:E38"/>
    <mergeCell ref="F42:J42"/>
    <mergeCell ref="F34:J34"/>
    <mergeCell ref="A42:E42"/>
    <mergeCell ref="F44:J44"/>
    <mergeCell ref="F47:J47"/>
    <mergeCell ref="A20:E20"/>
    <mergeCell ref="F20:J20"/>
    <mergeCell ref="A21:E21"/>
    <mergeCell ref="F21:J23"/>
    <mergeCell ref="A23:E24"/>
    <mergeCell ref="A18:E18"/>
    <mergeCell ref="A27:E27"/>
    <mergeCell ref="F27:J27"/>
    <mergeCell ref="F29:J32"/>
    <mergeCell ref="A30:E31"/>
    <mergeCell ref="A9:E10"/>
    <mergeCell ref="F9:J10"/>
    <mergeCell ref="A25:E25"/>
    <mergeCell ref="F25:J25"/>
    <mergeCell ref="A12:E12"/>
    <mergeCell ref="F12:J12"/>
    <mergeCell ref="A14:E14"/>
    <mergeCell ref="F14:J14"/>
    <mergeCell ref="A16:E16"/>
    <mergeCell ref="F16:J18"/>
    <mergeCell ref="B1:J1"/>
    <mergeCell ref="A3:J3"/>
    <mergeCell ref="I5:J5"/>
    <mergeCell ref="A6:J7"/>
  </mergeCells>
  <hyperlinks>
    <hyperlink ref="I4" location="ÍNDICE!A1" display="ÍNDICE"/>
  </hyperlinks>
  <printOptions horizontalCentered="1" verticalCentered="1"/>
  <pageMargins left="0.3937007874015748" right="0.3937007874015748" top="0.1968503937007874" bottom="0.1968503937007874" header="0" footer="0.35433070866141736"/>
  <pageSetup fitToHeight="1" fitToWidth="1" horizontalDpi="600" verticalDpi="600" orientation="portrait" paperSize="9" scale="5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67">
    <tabColor rgb="FF00B050"/>
  </sheetPr>
  <dimension ref="A1:J32"/>
  <sheetViews>
    <sheetView zoomScale="90" zoomScaleNormal="90" zoomScalePageLayoutView="0" workbookViewId="0" topLeftCell="A1">
      <selection activeCell="G7" sqref="G7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65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46</v>
      </c>
      <c r="E5" s="128" t="s">
        <v>13</v>
      </c>
      <c r="F5" s="128" t="s">
        <v>114</v>
      </c>
      <c r="G5" s="128" t="s">
        <v>196</v>
      </c>
      <c r="H5" s="128" t="s">
        <v>197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10" ht="19.5" customHeight="1" thickBot="1">
      <c r="A17" s="31" t="str">
        <f>base!A18</f>
        <v>Kg Adicional</v>
      </c>
      <c r="B17" s="104">
        <f>base!B18</f>
        <v>5.699999999999999</v>
      </c>
      <c r="C17" s="104">
        <f>base!C18</f>
        <v>7</v>
      </c>
      <c r="D17" s="104">
        <f>base!D18</f>
        <v>13.299999999999999</v>
      </c>
      <c r="E17" s="104">
        <f>base!E18</f>
        <v>17.700000000000003</v>
      </c>
      <c r="F17" s="104">
        <f>base!F18</f>
        <v>24.900000000000002</v>
      </c>
      <c r="G17" s="104">
        <f>base!G18</f>
        <v>30.1</v>
      </c>
      <c r="H17" s="104">
        <f>base!H18</f>
        <v>37.9</v>
      </c>
      <c r="I17" s="105">
        <f>base!I18</f>
        <v>47</v>
      </c>
      <c r="J17" s="30"/>
    </row>
    <row r="18" spans="1:9" ht="3" customHeight="1" thickBot="1">
      <c r="A18" s="28"/>
      <c r="B18" s="140"/>
      <c r="C18" s="140"/>
      <c r="D18" s="140"/>
      <c r="E18" s="140"/>
      <c r="F18" s="140"/>
      <c r="G18" s="140"/>
      <c r="H18" s="140"/>
      <c r="I18" s="140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base!$C$6</f>
        <v>Estadual / Divisa</v>
      </c>
      <c r="D20" s="126" t="str">
        <f>+D5</f>
        <v>DF, GO</v>
      </c>
      <c r="E20" s="126" t="str">
        <f>+E5</f>
        <v>PA</v>
      </c>
      <c r="F20" s="126" t="str">
        <f>+F5</f>
        <v>AP, MT, MS, MG, RJ, SP</v>
      </c>
      <c r="G20" s="126" t="str">
        <f>+G5</f>
        <v>AM, PR, BA, ES, PE, RR, SC</v>
      </c>
      <c r="H20" s="126" t="str">
        <f>+H5</f>
        <v>AL, MA, RS, SE, AC, CE, PB, PI, RN, RO</v>
      </c>
      <c r="I20" s="131"/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104">
        <f>base!B33</f>
        <v>5.699999999999999</v>
      </c>
      <c r="C32" s="104">
        <f>base!C33</f>
        <v>7</v>
      </c>
      <c r="D32" s="104">
        <f>base!D33</f>
        <v>20.1</v>
      </c>
      <c r="E32" s="104">
        <f>base!E33</f>
        <v>24.700000000000003</v>
      </c>
      <c r="F32" s="104">
        <f>base!F33</f>
        <v>31.900000000000002</v>
      </c>
      <c r="G32" s="104">
        <f>base!G33</f>
        <v>37.300000000000004</v>
      </c>
      <c r="H32" s="104">
        <f>base!H33</f>
        <v>45.7</v>
      </c>
      <c r="I32" s="105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18:H20 I18:I1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tabColor rgb="FF00B050"/>
  </sheetPr>
  <dimension ref="A1:I32"/>
  <sheetViews>
    <sheetView showGridLines="0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14</v>
      </c>
      <c r="C3" s="27"/>
      <c r="D3" s="28"/>
      <c r="E3" s="28"/>
      <c r="F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37" t="str">
        <f>base!$B$5</f>
        <v>      CAPITAL - CAPITAL</v>
      </c>
      <c r="C4" s="338"/>
      <c r="D4" s="338"/>
      <c r="E4" s="338"/>
      <c r="F4" s="338"/>
      <c r="G4" s="338"/>
      <c r="H4" s="338"/>
      <c r="I4" s="339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7" t="s">
        <v>6</v>
      </c>
      <c r="E5" s="127" t="s">
        <v>4</v>
      </c>
      <c r="F5" s="127" t="s">
        <v>7</v>
      </c>
      <c r="G5" s="127" t="s">
        <v>8</v>
      </c>
      <c r="H5" s="128" t="s">
        <v>142</v>
      </c>
      <c r="I5" s="129" t="s">
        <v>143</v>
      </c>
    </row>
    <row r="6" spans="1:9" s="130" customFormat="1" ht="15" customHeight="1">
      <c r="A6" s="92" t="str">
        <f>base!A7</f>
        <v>até 300</v>
      </c>
      <c r="B6" s="87">
        <f>base!B7</f>
        <v>21</v>
      </c>
      <c r="C6" s="87">
        <f>base!C7</f>
        <v>25.8</v>
      </c>
      <c r="D6" s="87">
        <f>base!D7</f>
        <v>35.1</v>
      </c>
      <c r="E6" s="87">
        <f>base!E7</f>
        <v>49.1</v>
      </c>
      <c r="F6" s="87">
        <f>base!F7</f>
        <v>63</v>
      </c>
      <c r="G6" s="87">
        <f>base!G7</f>
        <v>73.5</v>
      </c>
      <c r="H6" s="87">
        <f>base!H7</f>
        <v>87.5</v>
      </c>
      <c r="I6" s="93">
        <f>base!I7</f>
        <v>104.89999999999999</v>
      </c>
    </row>
    <row r="7" spans="1:9" ht="15" customHeight="1">
      <c r="A7" s="94" t="str">
        <f>base!A8</f>
        <v>301 a 1000</v>
      </c>
      <c r="B7" s="89">
        <f>base!B8</f>
        <v>22.5</v>
      </c>
      <c r="C7" s="89">
        <f>base!C8</f>
        <v>27.700000000000003</v>
      </c>
      <c r="D7" s="89">
        <f>base!D8</f>
        <v>38.2</v>
      </c>
      <c r="E7" s="89">
        <f>base!E8</f>
        <v>53.1</v>
      </c>
      <c r="F7" s="89">
        <f>base!F8</f>
        <v>68.3</v>
      </c>
      <c r="G7" s="89">
        <f>base!G8</f>
        <v>79.6</v>
      </c>
      <c r="H7" s="89">
        <f>base!H8</f>
        <v>94.8</v>
      </c>
      <c r="I7" s="95">
        <f>base!I8</f>
        <v>113.6</v>
      </c>
    </row>
    <row r="8" spans="1:9" ht="15" customHeight="1">
      <c r="A8" s="92" t="str">
        <f>base!A9</f>
        <v>1001 a 2000</v>
      </c>
      <c r="B8" s="87">
        <f>base!B9</f>
        <v>24.900000000000002</v>
      </c>
      <c r="C8" s="87">
        <f>base!C9</f>
        <v>30.3</v>
      </c>
      <c r="D8" s="87">
        <f>base!D9</f>
        <v>45.800000000000004</v>
      </c>
      <c r="E8" s="87">
        <f>base!E9</f>
        <v>64.1</v>
      </c>
      <c r="F8" s="87">
        <f>base!F9</f>
        <v>82.39999999999999</v>
      </c>
      <c r="G8" s="87">
        <f>base!G9</f>
        <v>96</v>
      </c>
      <c r="H8" s="87">
        <f>base!H9</f>
        <v>114.39999999999999</v>
      </c>
      <c r="I8" s="93">
        <f>base!I9</f>
        <v>137.1</v>
      </c>
    </row>
    <row r="9" spans="1:9" ht="15" customHeight="1">
      <c r="A9" s="94" t="str">
        <f>base!A10</f>
        <v>2001 a 3000</v>
      </c>
      <c r="B9" s="89">
        <f>base!B10</f>
        <v>27.200000000000003</v>
      </c>
      <c r="C9" s="89">
        <f>base!C10</f>
        <v>33.2</v>
      </c>
      <c r="D9" s="89">
        <f>base!D10</f>
        <v>53.6</v>
      </c>
      <c r="E9" s="89">
        <f>base!E10</f>
        <v>72.1</v>
      </c>
      <c r="F9" s="89">
        <f>base!F10</f>
        <v>101.39999999999999</v>
      </c>
      <c r="G9" s="89">
        <f>base!G10</f>
        <v>122.6</v>
      </c>
      <c r="H9" s="89">
        <f>base!H10</f>
        <v>154.6</v>
      </c>
      <c r="I9" s="95">
        <f>base!I10</f>
        <v>191.9</v>
      </c>
    </row>
    <row r="10" spans="1:9" ht="15" customHeight="1">
      <c r="A10" s="92" t="str">
        <f>base!A11</f>
        <v>3001 a 4000</v>
      </c>
      <c r="B10" s="87">
        <f>base!B11</f>
        <v>30</v>
      </c>
      <c r="C10" s="87">
        <f>base!C11</f>
        <v>36.6</v>
      </c>
      <c r="D10" s="87">
        <f>base!D11</f>
        <v>61.300000000000004</v>
      </c>
      <c r="E10" s="87">
        <f>base!E11</f>
        <v>82.69999999999999</v>
      </c>
      <c r="F10" s="87">
        <f>base!F11</f>
        <v>116.3</v>
      </c>
      <c r="G10" s="87">
        <f>base!G11</f>
        <v>140.6</v>
      </c>
      <c r="H10" s="87">
        <f>base!H11</f>
        <v>177.29999999999998</v>
      </c>
      <c r="I10" s="93">
        <f>base!I11</f>
        <v>220.1</v>
      </c>
    </row>
    <row r="11" spans="1:9" ht="15" customHeight="1">
      <c r="A11" s="94" t="str">
        <f>base!A12</f>
        <v>4001 a 5000</v>
      </c>
      <c r="B11" s="89">
        <f>base!B12</f>
        <v>31.900000000000002</v>
      </c>
      <c r="C11" s="89">
        <f>base!C12</f>
        <v>39.4</v>
      </c>
      <c r="D11" s="89">
        <f>base!D12</f>
        <v>67.6</v>
      </c>
      <c r="E11" s="89">
        <f>base!E12</f>
        <v>91.3</v>
      </c>
      <c r="F11" s="89">
        <f>base!F12</f>
        <v>128.1</v>
      </c>
      <c r="G11" s="89">
        <f>base!G12</f>
        <v>155.1</v>
      </c>
      <c r="H11" s="89">
        <f>base!H12</f>
        <v>195.6</v>
      </c>
      <c r="I11" s="95">
        <f>base!I12</f>
        <v>242.79999999999998</v>
      </c>
    </row>
    <row r="12" spans="1:9" ht="15" customHeight="1">
      <c r="A12" s="92" t="str">
        <f>base!A13</f>
        <v>5001 a 6000</v>
      </c>
      <c r="B12" s="87">
        <f>base!B13</f>
        <v>34.2</v>
      </c>
      <c r="C12" s="87">
        <f>base!C13</f>
        <v>42.5</v>
      </c>
      <c r="D12" s="87">
        <f>base!D13</f>
        <v>74.1</v>
      </c>
      <c r="E12" s="87">
        <f>base!E13</f>
        <v>100</v>
      </c>
      <c r="F12" s="87">
        <f>base!F13</f>
        <v>140.5</v>
      </c>
      <c r="G12" s="87">
        <f>base!G13</f>
        <v>170.1</v>
      </c>
      <c r="H12" s="87">
        <f>base!H13</f>
        <v>214.4</v>
      </c>
      <c r="I12" s="93">
        <f>base!I13</f>
        <v>266.20000000000005</v>
      </c>
    </row>
    <row r="13" spans="1:9" ht="15" customHeight="1">
      <c r="A13" s="94" t="str">
        <f>base!A14</f>
        <v>6001 a 7000</v>
      </c>
      <c r="B13" s="89">
        <f>base!B14</f>
        <v>36.7</v>
      </c>
      <c r="C13" s="89">
        <f>base!C14</f>
        <v>45.5</v>
      </c>
      <c r="D13" s="89">
        <f>base!D14</f>
        <v>81.6</v>
      </c>
      <c r="E13" s="89">
        <f>base!E14</f>
        <v>110.19999999999999</v>
      </c>
      <c r="F13" s="89">
        <f>base!F14</f>
        <v>155</v>
      </c>
      <c r="G13" s="89">
        <f>base!G14</f>
        <v>187.7</v>
      </c>
      <c r="H13" s="89">
        <f>base!H14</f>
        <v>236.6</v>
      </c>
      <c r="I13" s="95">
        <f>base!I14</f>
        <v>293.6</v>
      </c>
    </row>
    <row r="14" spans="1:9" ht="15" customHeight="1">
      <c r="A14" s="92" t="str">
        <f>base!A15</f>
        <v>7001 a 8000</v>
      </c>
      <c r="B14" s="87">
        <f>base!B15</f>
        <v>39</v>
      </c>
      <c r="C14" s="87">
        <f>base!C15</f>
        <v>48.800000000000004</v>
      </c>
      <c r="D14" s="87">
        <f>base!D15</f>
        <v>89.5</v>
      </c>
      <c r="E14" s="87">
        <f>base!E15</f>
        <v>120.8</v>
      </c>
      <c r="F14" s="87">
        <f>base!F15</f>
        <v>169.9</v>
      </c>
      <c r="G14" s="87">
        <f>base!G15</f>
        <v>205.6</v>
      </c>
      <c r="H14" s="87">
        <f>base!H15</f>
        <v>259.3</v>
      </c>
      <c r="I14" s="93">
        <f>base!I15</f>
        <v>321.70000000000005</v>
      </c>
    </row>
    <row r="15" spans="1:9" ht="15" customHeight="1">
      <c r="A15" s="94" t="str">
        <f>base!A16</f>
        <v>8001 a 9000</v>
      </c>
      <c r="B15" s="89">
        <f>base!B16</f>
        <v>41.6</v>
      </c>
      <c r="C15" s="89">
        <f>base!C16</f>
        <v>51.9</v>
      </c>
      <c r="D15" s="89">
        <f>base!D16</f>
        <v>97.39999999999999</v>
      </c>
      <c r="E15" s="89">
        <f>base!E16</f>
        <v>131.29999999999998</v>
      </c>
      <c r="F15" s="89">
        <f>base!F16</f>
        <v>184.6</v>
      </c>
      <c r="G15" s="89">
        <f>base!G16</f>
        <v>223.6</v>
      </c>
      <c r="H15" s="89">
        <f>base!H16</f>
        <v>281.6</v>
      </c>
      <c r="I15" s="95">
        <f>base!I16</f>
        <v>349.8</v>
      </c>
    </row>
    <row r="16" spans="1:9" ht="15" customHeight="1" thickBot="1">
      <c r="A16" s="99" t="str">
        <f>base!A17</f>
        <v>9001 a 10000</v>
      </c>
      <c r="B16" s="100">
        <f>base!B17</f>
        <v>43.9</v>
      </c>
      <c r="C16" s="100">
        <f>base!C17</f>
        <v>55.4</v>
      </c>
      <c r="D16" s="100">
        <f>base!D17</f>
        <v>105</v>
      </c>
      <c r="E16" s="100">
        <f>base!E17</f>
        <v>141.79999999999998</v>
      </c>
      <c r="F16" s="100">
        <f>base!F17</f>
        <v>199.4</v>
      </c>
      <c r="G16" s="100">
        <f>base!G17</f>
        <v>241.5</v>
      </c>
      <c r="H16" s="100">
        <f>base!H17</f>
        <v>304.3</v>
      </c>
      <c r="I16" s="101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21.75" customHeight="1">
      <c r="A19" s="91" t="str">
        <f>base!$A$5</f>
        <v>Escala</v>
      </c>
      <c r="B19" s="340" t="str">
        <f>base!$B$20</f>
        <v>CAPITAL - INTERIOR  *  INTERIOR - CAPITAL  *  INTERIOR - INTERIOR</v>
      </c>
      <c r="C19" s="341"/>
      <c r="D19" s="341"/>
      <c r="E19" s="341"/>
      <c r="F19" s="341"/>
      <c r="G19" s="341"/>
      <c r="H19" s="341"/>
      <c r="I19" s="342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RO</v>
      </c>
      <c r="E20" s="126" t="str">
        <f t="shared" si="0"/>
        <v> </v>
      </c>
      <c r="F20" s="126" t="str">
        <f t="shared" si="0"/>
        <v>AM, MS</v>
      </c>
      <c r="G20" s="126" t="str">
        <f t="shared" si="0"/>
        <v>MT, RR</v>
      </c>
      <c r="H20" s="126" t="str">
        <f t="shared" si="0"/>
        <v>AP, DF, MA, SC, MG, PA, PR, PI, RS, SP, TO, GO</v>
      </c>
      <c r="I20" s="131" t="str">
        <f t="shared" si="0"/>
        <v>RJ, AL, BA, CE, ES, PB, PE, RN, SE</v>
      </c>
    </row>
    <row r="21" spans="1:9" s="130" customFormat="1" ht="15" customHeight="1">
      <c r="A21" s="92" t="str">
        <f>base!A22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base!A23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base!A24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base!A25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base!A26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base!A27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base!A28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base!A29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base!A30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base!A31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base!A32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A1:I1"/>
    <mergeCell ref="A2:I2"/>
    <mergeCell ref="B4:I4"/>
    <mergeCell ref="B19:I19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20:I20 C18:I1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tabColor rgb="FF00B050"/>
  </sheetPr>
  <dimension ref="A1:I39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16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70</v>
      </c>
      <c r="E5" s="128" t="s">
        <v>17</v>
      </c>
      <c r="F5" s="128" t="s">
        <v>18</v>
      </c>
      <c r="G5" s="128" t="s">
        <v>144</v>
      </c>
      <c r="H5" s="128" t="s">
        <v>145</v>
      </c>
      <c r="I5" s="129" t="s">
        <v>146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BA, PB, PE, RN, SE</v>
      </c>
      <c r="E20" s="126" t="str">
        <f t="shared" si="0"/>
        <v>CE, PI</v>
      </c>
      <c r="F20" s="126" t="str">
        <f t="shared" si="0"/>
        <v>ES, MA</v>
      </c>
      <c r="G20" s="126" t="str">
        <f t="shared" si="0"/>
        <v>DF, MG, PA, GO, MS, RJ, SP</v>
      </c>
      <c r="H20" s="126" t="str">
        <f t="shared" si="0"/>
        <v>AP, MT, PR, TO, RS, SC</v>
      </c>
      <c r="I20" s="131" t="str">
        <f t="shared" si="0"/>
        <v>AM, RO, RR, AC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  <row r="39" ht="12.75">
      <c r="G39" s="172"/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tabColor rgb="FF00B050"/>
  </sheetPr>
  <dimension ref="A1:J32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23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52.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13</v>
      </c>
      <c r="E5" s="128" t="s">
        <v>4</v>
      </c>
      <c r="F5" s="128" t="s">
        <v>24</v>
      </c>
      <c r="G5" s="128" t="s">
        <v>147</v>
      </c>
      <c r="H5" s="128" t="s">
        <v>148</v>
      </c>
      <c r="I5" s="129" t="s">
        <v>149</v>
      </c>
    </row>
    <row r="6" spans="1:9" ht="15" customHeight="1">
      <c r="A6" s="92" t="str">
        <f>base!A7</f>
        <v>até 300</v>
      </c>
      <c r="B6" s="87">
        <f>base!B7</f>
        <v>21</v>
      </c>
      <c r="C6" s="87">
        <f>base!C7</f>
        <v>25.8</v>
      </c>
      <c r="D6" s="87">
        <f>base!D7</f>
        <v>35.1</v>
      </c>
      <c r="E6" s="87">
        <f>base!E7</f>
        <v>49.1</v>
      </c>
      <c r="F6" s="87">
        <f>base!F7</f>
        <v>63</v>
      </c>
      <c r="G6" s="87">
        <f>base!G7</f>
        <v>73.5</v>
      </c>
      <c r="H6" s="87">
        <f>base!H7</f>
        <v>87.5</v>
      </c>
      <c r="I6" s="93">
        <f>base!I7</f>
        <v>104.89999999999999</v>
      </c>
    </row>
    <row r="7" spans="1:9" ht="15" customHeight="1">
      <c r="A7" s="94" t="str">
        <f>base!A8</f>
        <v>301 a 1000</v>
      </c>
      <c r="B7" s="89">
        <f>base!B8</f>
        <v>22.5</v>
      </c>
      <c r="C7" s="89">
        <f>base!C8</f>
        <v>27.700000000000003</v>
      </c>
      <c r="D7" s="89">
        <f>base!D8</f>
        <v>38.2</v>
      </c>
      <c r="E7" s="89">
        <f>base!E8</f>
        <v>53.1</v>
      </c>
      <c r="F7" s="89">
        <f>base!F8</f>
        <v>68.3</v>
      </c>
      <c r="G7" s="89">
        <f>base!G8</f>
        <v>79.6</v>
      </c>
      <c r="H7" s="89">
        <f>base!H8</f>
        <v>94.8</v>
      </c>
      <c r="I7" s="95">
        <f>base!I8</f>
        <v>113.6</v>
      </c>
    </row>
    <row r="8" spans="1:9" ht="15" customHeight="1">
      <c r="A8" s="92" t="str">
        <f>base!A9</f>
        <v>1001 a 2000</v>
      </c>
      <c r="B8" s="87">
        <f>base!B9</f>
        <v>24.900000000000002</v>
      </c>
      <c r="C8" s="87">
        <f>base!C9</f>
        <v>30.3</v>
      </c>
      <c r="D8" s="87">
        <f>base!D9</f>
        <v>45.800000000000004</v>
      </c>
      <c r="E8" s="87">
        <f>base!E9</f>
        <v>64.1</v>
      </c>
      <c r="F8" s="87">
        <f>base!F9</f>
        <v>82.39999999999999</v>
      </c>
      <c r="G8" s="87">
        <f>base!G9</f>
        <v>96</v>
      </c>
      <c r="H8" s="87">
        <f>base!H9</f>
        <v>114.39999999999999</v>
      </c>
      <c r="I8" s="93">
        <f>base!I9</f>
        <v>137.1</v>
      </c>
    </row>
    <row r="9" spans="1:9" ht="15" customHeight="1">
      <c r="A9" s="94" t="str">
        <f>base!A10</f>
        <v>2001 a 3000</v>
      </c>
      <c r="B9" s="89">
        <f>base!B10</f>
        <v>27.200000000000003</v>
      </c>
      <c r="C9" s="89">
        <f>base!C10</f>
        <v>33.2</v>
      </c>
      <c r="D9" s="89">
        <f>base!D10</f>
        <v>53.6</v>
      </c>
      <c r="E9" s="89">
        <f>base!E10</f>
        <v>72.1</v>
      </c>
      <c r="F9" s="89">
        <f>base!F10</f>
        <v>101.39999999999999</v>
      </c>
      <c r="G9" s="89">
        <f>base!G10</f>
        <v>122.6</v>
      </c>
      <c r="H9" s="89">
        <f>base!H10</f>
        <v>154.6</v>
      </c>
      <c r="I9" s="95">
        <f>base!I10</f>
        <v>191.9</v>
      </c>
    </row>
    <row r="10" spans="1:9" ht="15" customHeight="1">
      <c r="A10" s="92" t="str">
        <f>base!A11</f>
        <v>3001 a 4000</v>
      </c>
      <c r="B10" s="87">
        <f>base!B11</f>
        <v>30</v>
      </c>
      <c r="C10" s="87">
        <f>base!C11</f>
        <v>36.6</v>
      </c>
      <c r="D10" s="87">
        <f>base!D11</f>
        <v>61.300000000000004</v>
      </c>
      <c r="E10" s="87">
        <f>base!E11</f>
        <v>82.69999999999999</v>
      </c>
      <c r="F10" s="87">
        <f>base!F11</f>
        <v>116.3</v>
      </c>
      <c r="G10" s="87">
        <f>base!G11</f>
        <v>140.6</v>
      </c>
      <c r="H10" s="87">
        <f>base!H11</f>
        <v>177.29999999999998</v>
      </c>
      <c r="I10" s="93">
        <f>base!I11</f>
        <v>220.1</v>
      </c>
    </row>
    <row r="11" spans="1:9" ht="15" customHeight="1">
      <c r="A11" s="94" t="str">
        <f>base!A12</f>
        <v>4001 a 5000</v>
      </c>
      <c r="B11" s="89">
        <f>base!B12</f>
        <v>31.900000000000002</v>
      </c>
      <c r="C11" s="89">
        <f>base!C12</f>
        <v>39.4</v>
      </c>
      <c r="D11" s="89">
        <f>base!D12</f>
        <v>67.6</v>
      </c>
      <c r="E11" s="89">
        <f>base!E12</f>
        <v>91.3</v>
      </c>
      <c r="F11" s="89">
        <f>base!F12</f>
        <v>128.1</v>
      </c>
      <c r="G11" s="89">
        <f>base!G12</f>
        <v>155.1</v>
      </c>
      <c r="H11" s="89">
        <f>base!H12</f>
        <v>195.6</v>
      </c>
      <c r="I11" s="95">
        <f>base!I12</f>
        <v>242.79999999999998</v>
      </c>
    </row>
    <row r="12" spans="1:9" ht="15" customHeight="1">
      <c r="A12" s="92" t="str">
        <f>base!A13</f>
        <v>5001 a 6000</v>
      </c>
      <c r="B12" s="87">
        <f>base!B13</f>
        <v>34.2</v>
      </c>
      <c r="C12" s="87">
        <f>base!C13</f>
        <v>42.5</v>
      </c>
      <c r="D12" s="87">
        <f>base!D13</f>
        <v>74.1</v>
      </c>
      <c r="E12" s="87">
        <f>base!E13</f>
        <v>100</v>
      </c>
      <c r="F12" s="87">
        <f>base!F13</f>
        <v>140.5</v>
      </c>
      <c r="G12" s="87">
        <f>base!G13</f>
        <v>170.1</v>
      </c>
      <c r="H12" s="87">
        <f>base!H13</f>
        <v>214.4</v>
      </c>
      <c r="I12" s="93">
        <f>base!I13</f>
        <v>266.20000000000005</v>
      </c>
    </row>
    <row r="13" spans="1:9" ht="15" customHeight="1">
      <c r="A13" s="94" t="str">
        <f>base!A14</f>
        <v>6001 a 7000</v>
      </c>
      <c r="B13" s="89">
        <f>base!B14</f>
        <v>36.7</v>
      </c>
      <c r="C13" s="89">
        <f>base!C14</f>
        <v>45.5</v>
      </c>
      <c r="D13" s="89">
        <f>base!D14</f>
        <v>81.6</v>
      </c>
      <c r="E13" s="89">
        <f>base!E14</f>
        <v>110.19999999999999</v>
      </c>
      <c r="F13" s="89">
        <f>base!F14</f>
        <v>155</v>
      </c>
      <c r="G13" s="89">
        <f>base!G14</f>
        <v>187.7</v>
      </c>
      <c r="H13" s="89">
        <f>base!H14</f>
        <v>236.6</v>
      </c>
      <c r="I13" s="95">
        <f>base!I14</f>
        <v>293.6</v>
      </c>
    </row>
    <row r="14" spans="1:9" ht="15" customHeight="1">
      <c r="A14" s="92" t="str">
        <f>base!A15</f>
        <v>7001 a 8000</v>
      </c>
      <c r="B14" s="87">
        <f>base!B15</f>
        <v>39</v>
      </c>
      <c r="C14" s="87">
        <f>base!C15</f>
        <v>48.800000000000004</v>
      </c>
      <c r="D14" s="87">
        <f>base!D15</f>
        <v>89.5</v>
      </c>
      <c r="E14" s="87">
        <f>base!E15</f>
        <v>120.8</v>
      </c>
      <c r="F14" s="87">
        <f>base!F15</f>
        <v>169.9</v>
      </c>
      <c r="G14" s="87">
        <f>base!G15</f>
        <v>205.6</v>
      </c>
      <c r="H14" s="87">
        <f>base!H15</f>
        <v>259.3</v>
      </c>
      <c r="I14" s="93">
        <f>base!I15</f>
        <v>321.70000000000005</v>
      </c>
    </row>
    <row r="15" spans="1:9" ht="15" customHeight="1">
      <c r="A15" s="94" t="str">
        <f>base!A16</f>
        <v>8001 a 9000</v>
      </c>
      <c r="B15" s="89">
        <f>base!B16</f>
        <v>41.6</v>
      </c>
      <c r="C15" s="89">
        <f>base!C16</f>
        <v>51.9</v>
      </c>
      <c r="D15" s="89">
        <f>base!D16</f>
        <v>97.39999999999999</v>
      </c>
      <c r="E15" s="89">
        <f>base!E16</f>
        <v>131.29999999999998</v>
      </c>
      <c r="F15" s="89">
        <f>base!F16</f>
        <v>184.6</v>
      </c>
      <c r="G15" s="89">
        <f>base!G16</f>
        <v>223.6</v>
      </c>
      <c r="H15" s="89">
        <f>base!H16</f>
        <v>281.6</v>
      </c>
      <c r="I15" s="95">
        <f>base!I16</f>
        <v>349.8</v>
      </c>
    </row>
    <row r="16" spans="1:9" ht="15" customHeight="1" thickBot="1">
      <c r="A16" s="99" t="str">
        <f>base!A17</f>
        <v>9001 a 10000</v>
      </c>
      <c r="B16" s="100">
        <f>base!B17</f>
        <v>43.9</v>
      </c>
      <c r="C16" s="100">
        <f>base!C17</f>
        <v>55.4</v>
      </c>
      <c r="D16" s="100">
        <f>base!D17</f>
        <v>105</v>
      </c>
      <c r="E16" s="100">
        <f>base!E17</f>
        <v>141.79999999999998</v>
      </c>
      <c r="F16" s="100">
        <f>base!F17</f>
        <v>199.4</v>
      </c>
      <c r="G16" s="100">
        <f>base!G17</f>
        <v>241.5</v>
      </c>
      <c r="H16" s="100">
        <f>base!H17</f>
        <v>304.3</v>
      </c>
      <c r="I16" s="101">
        <f>base!I17</f>
        <v>377.8</v>
      </c>
    </row>
    <row r="17" spans="1:10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  <c r="J17" s="30"/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48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PA</v>
      </c>
      <c r="E20" s="126" t="str">
        <f t="shared" si="0"/>
        <v> </v>
      </c>
      <c r="F20" s="126" t="str">
        <f t="shared" si="0"/>
        <v>MA, PI, TO</v>
      </c>
      <c r="G20" s="126" t="str">
        <f t="shared" si="0"/>
        <v>CE, AM, DF, RN, RR</v>
      </c>
      <c r="H20" s="126" t="str">
        <f t="shared" si="0"/>
        <v>AL, BA, GO, MT, PB, PE, RO, SE, AC, ES, MS, MG, RJ, SP</v>
      </c>
      <c r="I20" s="131" t="str">
        <f t="shared" si="0"/>
        <v>PR, RS, SC</v>
      </c>
    </row>
    <row r="21" spans="1:9" ht="15" customHeight="1">
      <c r="A21" s="92" t="str">
        <f>base!A22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base!A23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base!A24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base!A25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base!A26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base!A27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base!A28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base!A29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base!A30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base!A31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base!A32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19:I19"/>
    <mergeCell ref="B4:I4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colBreaks count="1" manualBreakCount="1">
    <brk id="9" max="31" man="1"/>
  </colBreaks>
  <ignoredErrors>
    <ignoredError sqref="B18:B20 C18:I2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20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4</v>
      </c>
      <c r="E5" s="128" t="s">
        <v>21</v>
      </c>
      <c r="F5" s="128" t="s">
        <v>22</v>
      </c>
      <c r="G5" s="128" t="s">
        <v>150</v>
      </c>
      <c r="H5" s="128" t="s">
        <v>151</v>
      </c>
      <c r="I5" s="129" t="s">
        <v>152</v>
      </c>
    </row>
    <row r="6" spans="1:9" ht="15" customHeight="1">
      <c r="A6" s="92" t="str">
        <f>base!A7</f>
        <v>até 300</v>
      </c>
      <c r="B6" s="87">
        <f>base!B7</f>
        <v>21</v>
      </c>
      <c r="C6" s="87">
        <f>base!C7</f>
        <v>25.8</v>
      </c>
      <c r="D6" s="87">
        <f>base!D7</f>
        <v>35.1</v>
      </c>
      <c r="E6" s="87">
        <f>base!E7</f>
        <v>49.1</v>
      </c>
      <c r="F6" s="87">
        <f>base!F7</f>
        <v>63</v>
      </c>
      <c r="G6" s="87">
        <f>base!G7</f>
        <v>73.5</v>
      </c>
      <c r="H6" s="87">
        <f>base!H7</f>
        <v>87.5</v>
      </c>
      <c r="I6" s="93">
        <f>base!I7</f>
        <v>104.89999999999999</v>
      </c>
    </row>
    <row r="7" spans="1:9" ht="15" customHeight="1">
      <c r="A7" s="94" t="str">
        <f>base!A8</f>
        <v>301 a 1000</v>
      </c>
      <c r="B7" s="89">
        <f>base!B8</f>
        <v>22.5</v>
      </c>
      <c r="C7" s="89">
        <f>base!C8</f>
        <v>27.700000000000003</v>
      </c>
      <c r="D7" s="89">
        <f>base!D8</f>
        <v>38.2</v>
      </c>
      <c r="E7" s="89">
        <f>base!E8</f>
        <v>53.1</v>
      </c>
      <c r="F7" s="89">
        <f>base!F8</f>
        <v>68.3</v>
      </c>
      <c r="G7" s="89">
        <f>base!G8</f>
        <v>79.6</v>
      </c>
      <c r="H7" s="89">
        <f>base!H8</f>
        <v>94.8</v>
      </c>
      <c r="I7" s="95">
        <f>base!I8</f>
        <v>113.6</v>
      </c>
    </row>
    <row r="8" spans="1:9" ht="15" customHeight="1">
      <c r="A8" s="92" t="str">
        <f>base!A9</f>
        <v>1001 a 2000</v>
      </c>
      <c r="B8" s="87">
        <f>base!B9</f>
        <v>24.900000000000002</v>
      </c>
      <c r="C8" s="87">
        <f>base!C9</f>
        <v>30.3</v>
      </c>
      <c r="D8" s="87">
        <f>base!D9</f>
        <v>45.800000000000004</v>
      </c>
      <c r="E8" s="87">
        <f>base!E9</f>
        <v>64.1</v>
      </c>
      <c r="F8" s="87">
        <f>base!F9</f>
        <v>82.39999999999999</v>
      </c>
      <c r="G8" s="87">
        <f>base!G9</f>
        <v>96</v>
      </c>
      <c r="H8" s="87">
        <f>base!H9</f>
        <v>114.39999999999999</v>
      </c>
      <c r="I8" s="93">
        <f>base!I9</f>
        <v>137.1</v>
      </c>
    </row>
    <row r="9" spans="1:9" ht="15" customHeight="1">
      <c r="A9" s="94" t="str">
        <f>base!A10</f>
        <v>2001 a 3000</v>
      </c>
      <c r="B9" s="89">
        <f>base!B10</f>
        <v>27.200000000000003</v>
      </c>
      <c r="C9" s="89">
        <f>base!C10</f>
        <v>33.2</v>
      </c>
      <c r="D9" s="89">
        <f>base!D10</f>
        <v>53.6</v>
      </c>
      <c r="E9" s="89">
        <f>base!E10</f>
        <v>72.1</v>
      </c>
      <c r="F9" s="89">
        <f>base!F10</f>
        <v>101.39999999999999</v>
      </c>
      <c r="G9" s="89">
        <f>base!G10</f>
        <v>122.6</v>
      </c>
      <c r="H9" s="89">
        <f>base!H10</f>
        <v>154.6</v>
      </c>
      <c r="I9" s="95">
        <f>base!I10</f>
        <v>191.9</v>
      </c>
    </row>
    <row r="10" spans="1:9" ht="15" customHeight="1">
      <c r="A10" s="92" t="str">
        <f>base!A11</f>
        <v>3001 a 4000</v>
      </c>
      <c r="B10" s="87">
        <f>base!B11</f>
        <v>30</v>
      </c>
      <c r="C10" s="87">
        <f>base!C11</f>
        <v>36.6</v>
      </c>
      <c r="D10" s="87">
        <f>base!D11</f>
        <v>61.300000000000004</v>
      </c>
      <c r="E10" s="87">
        <f>base!E11</f>
        <v>82.69999999999999</v>
      </c>
      <c r="F10" s="87">
        <f>base!F11</f>
        <v>116.3</v>
      </c>
      <c r="G10" s="87">
        <f>base!G11</f>
        <v>140.6</v>
      </c>
      <c r="H10" s="87">
        <f>base!H11</f>
        <v>177.29999999999998</v>
      </c>
      <c r="I10" s="93">
        <f>base!I11</f>
        <v>220.1</v>
      </c>
    </row>
    <row r="11" spans="1:9" ht="15" customHeight="1">
      <c r="A11" s="94" t="str">
        <f>base!A12</f>
        <v>4001 a 5000</v>
      </c>
      <c r="B11" s="89">
        <f>base!B12</f>
        <v>31.900000000000002</v>
      </c>
      <c r="C11" s="89">
        <f>base!C12</f>
        <v>39.4</v>
      </c>
      <c r="D11" s="89">
        <f>base!D12</f>
        <v>67.6</v>
      </c>
      <c r="E11" s="89">
        <f>base!E12</f>
        <v>91.3</v>
      </c>
      <c r="F11" s="89">
        <f>base!F12</f>
        <v>128.1</v>
      </c>
      <c r="G11" s="89">
        <f>base!G12</f>
        <v>155.1</v>
      </c>
      <c r="H11" s="89">
        <f>base!H12</f>
        <v>195.6</v>
      </c>
      <c r="I11" s="95">
        <f>base!I12</f>
        <v>242.79999999999998</v>
      </c>
    </row>
    <row r="12" spans="1:9" ht="15" customHeight="1">
      <c r="A12" s="92" t="str">
        <f>base!A13</f>
        <v>5001 a 6000</v>
      </c>
      <c r="B12" s="87">
        <f>base!B13</f>
        <v>34.2</v>
      </c>
      <c r="C12" s="87">
        <f>base!C13</f>
        <v>42.5</v>
      </c>
      <c r="D12" s="87">
        <f>base!D13</f>
        <v>74.1</v>
      </c>
      <c r="E12" s="87">
        <f>base!E13</f>
        <v>100</v>
      </c>
      <c r="F12" s="87">
        <f>base!F13</f>
        <v>140.5</v>
      </c>
      <c r="G12" s="87">
        <f>base!G13</f>
        <v>170.1</v>
      </c>
      <c r="H12" s="87">
        <f>base!H13</f>
        <v>214.4</v>
      </c>
      <c r="I12" s="93">
        <f>base!I13</f>
        <v>266.20000000000005</v>
      </c>
    </row>
    <row r="13" spans="1:9" ht="15" customHeight="1">
      <c r="A13" s="94" t="str">
        <f>base!A14</f>
        <v>6001 a 7000</v>
      </c>
      <c r="B13" s="89">
        <f>base!B14</f>
        <v>36.7</v>
      </c>
      <c r="C13" s="89">
        <f>base!C14</f>
        <v>45.5</v>
      </c>
      <c r="D13" s="89">
        <f>base!D14</f>
        <v>81.6</v>
      </c>
      <c r="E13" s="89">
        <f>base!E14</f>
        <v>110.19999999999999</v>
      </c>
      <c r="F13" s="89">
        <f>base!F14</f>
        <v>155</v>
      </c>
      <c r="G13" s="89">
        <f>base!G14</f>
        <v>187.7</v>
      </c>
      <c r="H13" s="89">
        <f>base!H14</f>
        <v>236.6</v>
      </c>
      <c r="I13" s="95">
        <f>base!I14</f>
        <v>293.6</v>
      </c>
    </row>
    <row r="14" spans="1:9" ht="15" customHeight="1">
      <c r="A14" s="92" t="str">
        <f>base!A15</f>
        <v>7001 a 8000</v>
      </c>
      <c r="B14" s="87">
        <f>base!B15</f>
        <v>39</v>
      </c>
      <c r="C14" s="87">
        <f>base!C15</f>
        <v>48.800000000000004</v>
      </c>
      <c r="D14" s="87">
        <f>base!D15</f>
        <v>89.5</v>
      </c>
      <c r="E14" s="87">
        <f>base!E15</f>
        <v>120.8</v>
      </c>
      <c r="F14" s="87">
        <f>base!F15</f>
        <v>169.9</v>
      </c>
      <c r="G14" s="87">
        <f>base!G15</f>
        <v>205.6</v>
      </c>
      <c r="H14" s="87">
        <f>base!H15</f>
        <v>259.3</v>
      </c>
      <c r="I14" s="93">
        <f>base!I15</f>
        <v>321.70000000000005</v>
      </c>
    </row>
    <row r="15" spans="1:9" ht="15" customHeight="1">
      <c r="A15" s="94" t="str">
        <f>base!A16</f>
        <v>8001 a 9000</v>
      </c>
      <c r="B15" s="89">
        <f>base!B16</f>
        <v>41.6</v>
      </c>
      <c r="C15" s="89">
        <f>base!C16</f>
        <v>51.9</v>
      </c>
      <c r="D15" s="89">
        <f>base!D16</f>
        <v>97.39999999999999</v>
      </c>
      <c r="E15" s="89">
        <f>base!E16</f>
        <v>131.29999999999998</v>
      </c>
      <c r="F15" s="89">
        <f>base!F16</f>
        <v>184.6</v>
      </c>
      <c r="G15" s="89">
        <f>base!G16</f>
        <v>223.6</v>
      </c>
      <c r="H15" s="89">
        <f>base!H16</f>
        <v>281.6</v>
      </c>
      <c r="I15" s="95">
        <f>base!I16</f>
        <v>349.8</v>
      </c>
    </row>
    <row r="16" spans="1:9" ht="15" customHeight="1" thickBot="1">
      <c r="A16" s="99" t="str">
        <f>base!A17</f>
        <v>9001 a 10000</v>
      </c>
      <c r="B16" s="100">
        <f>base!B17</f>
        <v>43.9</v>
      </c>
      <c r="C16" s="100">
        <f>base!C17</f>
        <v>55.4</v>
      </c>
      <c r="D16" s="100">
        <f>base!D17</f>
        <v>105</v>
      </c>
      <c r="E16" s="100">
        <f>base!E17</f>
        <v>141.79999999999998</v>
      </c>
      <c r="F16" s="100">
        <f>base!F17</f>
        <v>199.4</v>
      </c>
      <c r="G16" s="100">
        <f>base!G17</f>
        <v>241.5</v>
      </c>
      <c r="H16" s="100">
        <f>base!H17</f>
        <v>304.3</v>
      </c>
      <c r="I16" s="101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21.75" customHeight="1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 </v>
      </c>
      <c r="E20" s="126" t="str">
        <f t="shared" si="0"/>
        <v>RO, RR</v>
      </c>
      <c r="F20" s="126" t="str">
        <f t="shared" si="0"/>
        <v>AC, PA</v>
      </c>
      <c r="G20" s="126" t="str">
        <f t="shared" si="0"/>
        <v>MT, TO, AP, DF, MA, MS, PI</v>
      </c>
      <c r="H20" s="126" t="str">
        <f t="shared" si="0"/>
        <v>GO, BA, CE, ES, MG, RN, SP,SE, PB, PR, PE, RJ</v>
      </c>
      <c r="I20" s="131" t="str">
        <f t="shared" si="0"/>
        <v>AL, SC, RS</v>
      </c>
    </row>
    <row r="21" spans="1:9" ht="15" customHeight="1">
      <c r="A21" s="92" t="str">
        <f>base!A22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base!A23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base!A24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base!A25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base!A26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base!A27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base!A28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base!A29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base!A30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base!A31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base!A32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18:B20 C18:I20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>
    <tabColor rgb="FF00B050"/>
  </sheetPr>
  <dimension ref="A1:I32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ht="13.5" thickBot="1">
      <c r="A3" s="10" t="str">
        <f>base!$A$4</f>
        <v>ORIGEM:</v>
      </c>
      <c r="B3" s="22" t="s">
        <v>25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tr">
        <f>base!$C$6</f>
        <v>Estadual / Divisa</v>
      </c>
      <c r="D5" s="128" t="s">
        <v>26</v>
      </c>
      <c r="E5" s="128" t="s">
        <v>71</v>
      </c>
      <c r="F5" s="128" t="s">
        <v>139</v>
      </c>
      <c r="G5" s="128" t="s">
        <v>153</v>
      </c>
      <c r="H5" s="128" t="s">
        <v>154</v>
      </c>
      <c r="I5" s="129" t="s">
        <v>155</v>
      </c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24" t="str">
        <f>base!$A$6</f>
        <v> Peso(gr)</v>
      </c>
      <c r="B20" s="125" t="str">
        <f>base!$B$6</f>
        <v>Local</v>
      </c>
      <c r="C20" s="126" t="str">
        <f>+$C$5</f>
        <v>Estadual / Divisa</v>
      </c>
      <c r="D20" s="126" t="str">
        <f aca="true" t="shared" si="0" ref="D20:I20">+D5</f>
        <v>AL, SE</v>
      </c>
      <c r="E20" s="126" t="str">
        <f t="shared" si="0"/>
        <v>ES, PB, PE, RN</v>
      </c>
      <c r="F20" s="126" t="str">
        <f t="shared" si="0"/>
        <v>DF, CE, MA, MG, PI, RJ</v>
      </c>
      <c r="G20" s="126" t="str">
        <f t="shared" si="0"/>
        <v>GO, MS, SP, MT, PA, PR, SC, TO</v>
      </c>
      <c r="H20" s="126" t="str">
        <f t="shared" si="0"/>
        <v>AP, RS, AM, RO</v>
      </c>
      <c r="I20" s="131" t="str">
        <f t="shared" si="0"/>
        <v>RR, AC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B18:I3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>
    <tabColor rgb="FF00B050"/>
  </sheetPr>
  <dimension ref="A1:J32"/>
  <sheetViews>
    <sheetView showGridLines="0" showZeros="0"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9" width="15.7109375" style="25" customWidth="1"/>
    <col min="10" max="16384" width="9.140625" style="11" customWidth="1"/>
  </cols>
  <sheetData>
    <row r="1" spans="1:9" ht="15.75">
      <c r="A1" s="336" t="str">
        <f>base!$A$1</f>
        <v>EMPRESA BRASILEIRA DE CORREIOS E TELEGRAFOS</v>
      </c>
      <c r="B1" s="336"/>
      <c r="C1" s="336"/>
      <c r="D1" s="336"/>
      <c r="E1" s="336"/>
      <c r="F1" s="336"/>
      <c r="G1" s="336"/>
      <c r="H1" s="336"/>
      <c r="I1" s="336"/>
    </row>
    <row r="2" spans="1:9" ht="15.75">
      <c r="A2" s="336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10" ht="14.25" thickBot="1">
      <c r="A3" s="10" t="str">
        <f>base!$A$4</f>
        <v>ORIGEM:</v>
      </c>
      <c r="B3" s="22" t="s">
        <v>35</v>
      </c>
      <c r="C3" s="27"/>
      <c r="D3" s="28"/>
      <c r="E3" s="28"/>
      <c r="F3" s="28"/>
      <c r="G3" s="28"/>
      <c r="H3" s="10" t="str">
        <f>base!$G$3</f>
        <v>  VIGENCIA: </v>
      </c>
      <c r="I3" s="23" t="str">
        <f>base!$I$3</f>
        <v>14/10/2019</v>
      </c>
      <c r="J3" s="21"/>
    </row>
    <row r="4" spans="1:9" ht="21.75" customHeight="1">
      <c r="A4" s="91" t="str">
        <f>base!$A$5</f>
        <v>Escala</v>
      </c>
      <c r="B4" s="343" t="str">
        <f>base!$B$5</f>
        <v>      CAPITAL - CAPITAL</v>
      </c>
      <c r="C4" s="343"/>
      <c r="D4" s="343"/>
      <c r="E4" s="343"/>
      <c r="F4" s="343"/>
      <c r="G4" s="343"/>
      <c r="H4" s="343"/>
      <c r="I4" s="344"/>
    </row>
    <row r="5" spans="1:9" s="130" customFormat="1" ht="39.75" customHeight="1">
      <c r="A5" s="124" t="str">
        <f>base!$A$6</f>
        <v> Peso(gr)</v>
      </c>
      <c r="B5" s="125" t="str">
        <f>base!$B$6</f>
        <v>Local</v>
      </c>
      <c r="C5" s="126" t="s">
        <v>85</v>
      </c>
      <c r="D5" s="128" t="s">
        <v>111</v>
      </c>
      <c r="E5" s="128" t="s">
        <v>140</v>
      </c>
      <c r="F5" s="128" t="s">
        <v>141</v>
      </c>
      <c r="G5" s="128" t="s">
        <v>156</v>
      </c>
      <c r="H5" s="128" t="s">
        <v>28</v>
      </c>
      <c r="I5" s="129"/>
    </row>
    <row r="6" spans="1:9" ht="15" customHeight="1">
      <c r="A6" s="92" t="str">
        <f>base!$A$7</f>
        <v>até 300</v>
      </c>
      <c r="B6" s="88">
        <f>base!B7</f>
        <v>21</v>
      </c>
      <c r="C6" s="88">
        <f>base!C7</f>
        <v>25.8</v>
      </c>
      <c r="D6" s="88">
        <f>base!D7</f>
        <v>35.1</v>
      </c>
      <c r="E6" s="88">
        <f>base!E7</f>
        <v>49.1</v>
      </c>
      <c r="F6" s="88">
        <f>base!F7</f>
        <v>63</v>
      </c>
      <c r="G6" s="88">
        <f>base!G7</f>
        <v>73.5</v>
      </c>
      <c r="H6" s="88">
        <f>base!H7</f>
        <v>87.5</v>
      </c>
      <c r="I6" s="97">
        <f>base!I7</f>
        <v>104.89999999999999</v>
      </c>
    </row>
    <row r="7" spans="1:9" ht="15" customHeight="1">
      <c r="A7" s="94" t="str">
        <f>base!$A$8</f>
        <v>301 a 1000</v>
      </c>
      <c r="B7" s="90">
        <f>base!B8</f>
        <v>22.5</v>
      </c>
      <c r="C7" s="90">
        <f>base!C8</f>
        <v>27.700000000000003</v>
      </c>
      <c r="D7" s="90">
        <f>base!D8</f>
        <v>38.2</v>
      </c>
      <c r="E7" s="90">
        <f>base!E8</f>
        <v>53.1</v>
      </c>
      <c r="F7" s="90">
        <f>base!F8</f>
        <v>68.3</v>
      </c>
      <c r="G7" s="90">
        <f>base!G8</f>
        <v>79.6</v>
      </c>
      <c r="H7" s="90">
        <f>base!H8</f>
        <v>94.8</v>
      </c>
      <c r="I7" s="98">
        <f>base!I8</f>
        <v>113.6</v>
      </c>
    </row>
    <row r="8" spans="1:9" ht="15" customHeight="1">
      <c r="A8" s="92" t="str">
        <f>base!$A$9</f>
        <v>1001 a 2000</v>
      </c>
      <c r="B8" s="88">
        <f>base!B9</f>
        <v>24.900000000000002</v>
      </c>
      <c r="C8" s="88">
        <f>base!C9</f>
        <v>30.3</v>
      </c>
      <c r="D8" s="88">
        <f>base!D9</f>
        <v>45.800000000000004</v>
      </c>
      <c r="E8" s="88">
        <f>base!E9</f>
        <v>64.1</v>
      </c>
      <c r="F8" s="88">
        <f>base!F9</f>
        <v>82.39999999999999</v>
      </c>
      <c r="G8" s="88">
        <f>base!G9</f>
        <v>96</v>
      </c>
      <c r="H8" s="88">
        <f>base!H9</f>
        <v>114.39999999999999</v>
      </c>
      <c r="I8" s="97">
        <f>base!I9</f>
        <v>137.1</v>
      </c>
    </row>
    <row r="9" spans="1:9" ht="15" customHeight="1">
      <c r="A9" s="94" t="str">
        <f>base!$A$10</f>
        <v>2001 a 3000</v>
      </c>
      <c r="B9" s="90">
        <f>base!B10</f>
        <v>27.200000000000003</v>
      </c>
      <c r="C9" s="90">
        <f>base!C10</f>
        <v>33.2</v>
      </c>
      <c r="D9" s="90">
        <f>base!D10</f>
        <v>53.6</v>
      </c>
      <c r="E9" s="90">
        <f>base!E10</f>
        <v>72.1</v>
      </c>
      <c r="F9" s="90">
        <f>base!F10</f>
        <v>101.39999999999999</v>
      </c>
      <c r="G9" s="90">
        <f>base!G10</f>
        <v>122.6</v>
      </c>
      <c r="H9" s="90">
        <f>base!H10</f>
        <v>154.6</v>
      </c>
      <c r="I9" s="98">
        <f>base!I10</f>
        <v>191.9</v>
      </c>
    </row>
    <row r="10" spans="1:9" ht="15" customHeight="1">
      <c r="A10" s="92" t="str">
        <f>base!$A$11</f>
        <v>3001 a 4000</v>
      </c>
      <c r="B10" s="88">
        <f>base!B11</f>
        <v>30</v>
      </c>
      <c r="C10" s="88">
        <f>base!C11</f>
        <v>36.6</v>
      </c>
      <c r="D10" s="88">
        <f>base!D11</f>
        <v>61.300000000000004</v>
      </c>
      <c r="E10" s="88">
        <f>base!E11</f>
        <v>82.69999999999999</v>
      </c>
      <c r="F10" s="88">
        <f>base!F11</f>
        <v>116.3</v>
      </c>
      <c r="G10" s="88">
        <f>base!G11</f>
        <v>140.6</v>
      </c>
      <c r="H10" s="88">
        <f>base!H11</f>
        <v>177.29999999999998</v>
      </c>
      <c r="I10" s="97">
        <f>base!I11</f>
        <v>220.1</v>
      </c>
    </row>
    <row r="11" spans="1:9" ht="15" customHeight="1">
      <c r="A11" s="94" t="str">
        <f>base!$A$12</f>
        <v>4001 a 5000</v>
      </c>
      <c r="B11" s="90">
        <f>base!B12</f>
        <v>31.900000000000002</v>
      </c>
      <c r="C11" s="90">
        <f>base!C12</f>
        <v>39.4</v>
      </c>
      <c r="D11" s="90">
        <f>base!D12</f>
        <v>67.6</v>
      </c>
      <c r="E11" s="90">
        <f>base!E12</f>
        <v>91.3</v>
      </c>
      <c r="F11" s="90">
        <f>base!F12</f>
        <v>128.1</v>
      </c>
      <c r="G11" s="90">
        <f>base!G12</f>
        <v>155.1</v>
      </c>
      <c r="H11" s="90">
        <f>base!H12</f>
        <v>195.6</v>
      </c>
      <c r="I11" s="98">
        <f>base!I12</f>
        <v>242.79999999999998</v>
      </c>
    </row>
    <row r="12" spans="1:9" ht="15" customHeight="1">
      <c r="A12" s="92" t="str">
        <f>base!$A$13</f>
        <v>5001 a 6000</v>
      </c>
      <c r="B12" s="88">
        <f>base!B13</f>
        <v>34.2</v>
      </c>
      <c r="C12" s="88">
        <f>base!C13</f>
        <v>42.5</v>
      </c>
      <c r="D12" s="88">
        <f>base!D13</f>
        <v>74.1</v>
      </c>
      <c r="E12" s="88">
        <f>base!E13</f>
        <v>100</v>
      </c>
      <c r="F12" s="88">
        <f>base!F13</f>
        <v>140.5</v>
      </c>
      <c r="G12" s="88">
        <f>base!G13</f>
        <v>170.1</v>
      </c>
      <c r="H12" s="88">
        <f>base!H13</f>
        <v>214.4</v>
      </c>
      <c r="I12" s="97">
        <f>base!I13</f>
        <v>266.20000000000005</v>
      </c>
    </row>
    <row r="13" spans="1:9" ht="15" customHeight="1">
      <c r="A13" s="94" t="str">
        <f>base!$A$14</f>
        <v>6001 a 7000</v>
      </c>
      <c r="B13" s="90">
        <f>base!B14</f>
        <v>36.7</v>
      </c>
      <c r="C13" s="90">
        <f>base!C14</f>
        <v>45.5</v>
      </c>
      <c r="D13" s="90">
        <f>base!D14</f>
        <v>81.6</v>
      </c>
      <c r="E13" s="90">
        <f>base!E14</f>
        <v>110.19999999999999</v>
      </c>
      <c r="F13" s="90">
        <f>base!F14</f>
        <v>155</v>
      </c>
      <c r="G13" s="90">
        <f>base!G14</f>
        <v>187.7</v>
      </c>
      <c r="H13" s="90">
        <f>base!H14</f>
        <v>236.6</v>
      </c>
      <c r="I13" s="98">
        <f>base!I14</f>
        <v>293.6</v>
      </c>
    </row>
    <row r="14" spans="1:9" ht="15" customHeight="1">
      <c r="A14" s="92" t="str">
        <f>base!$A$15</f>
        <v>7001 a 8000</v>
      </c>
      <c r="B14" s="88">
        <f>base!B15</f>
        <v>39</v>
      </c>
      <c r="C14" s="88">
        <f>base!C15</f>
        <v>48.800000000000004</v>
      </c>
      <c r="D14" s="88">
        <f>base!D15</f>
        <v>89.5</v>
      </c>
      <c r="E14" s="88">
        <f>base!E15</f>
        <v>120.8</v>
      </c>
      <c r="F14" s="88">
        <f>base!F15</f>
        <v>169.9</v>
      </c>
      <c r="G14" s="88">
        <f>base!G15</f>
        <v>205.6</v>
      </c>
      <c r="H14" s="88">
        <f>base!H15</f>
        <v>259.3</v>
      </c>
      <c r="I14" s="97">
        <f>base!I15</f>
        <v>321.70000000000005</v>
      </c>
    </row>
    <row r="15" spans="1:9" ht="15" customHeight="1">
      <c r="A15" s="94" t="str">
        <f>base!$A$16</f>
        <v>8001 a 9000</v>
      </c>
      <c r="B15" s="90">
        <f>base!B16</f>
        <v>41.6</v>
      </c>
      <c r="C15" s="90">
        <f>base!C16</f>
        <v>51.9</v>
      </c>
      <c r="D15" s="90">
        <f>base!D16</f>
        <v>97.39999999999999</v>
      </c>
      <c r="E15" s="90">
        <f>base!E16</f>
        <v>131.29999999999998</v>
      </c>
      <c r="F15" s="90">
        <f>base!F16</f>
        <v>184.6</v>
      </c>
      <c r="G15" s="90">
        <f>base!G16</f>
        <v>223.6</v>
      </c>
      <c r="H15" s="90">
        <f>base!H16</f>
        <v>281.6</v>
      </c>
      <c r="I15" s="98">
        <f>base!I16</f>
        <v>349.8</v>
      </c>
    </row>
    <row r="16" spans="1:9" ht="15" customHeight="1" thickBot="1">
      <c r="A16" s="99" t="str">
        <f>base!$A$17</f>
        <v>9001 a 10000</v>
      </c>
      <c r="B16" s="102">
        <f>base!B17</f>
        <v>43.9</v>
      </c>
      <c r="C16" s="102">
        <f>base!C17</f>
        <v>55.4</v>
      </c>
      <c r="D16" s="102">
        <f>base!D17</f>
        <v>105</v>
      </c>
      <c r="E16" s="102">
        <f>base!E17</f>
        <v>141.79999999999998</v>
      </c>
      <c r="F16" s="102">
        <f>base!F17</f>
        <v>199.4</v>
      </c>
      <c r="G16" s="102">
        <f>base!G17</f>
        <v>241.5</v>
      </c>
      <c r="H16" s="102">
        <f>base!H17</f>
        <v>304.3</v>
      </c>
      <c r="I16" s="103">
        <f>base!I17</f>
        <v>377.8</v>
      </c>
    </row>
    <row r="17" spans="1:9" ht="19.5" customHeight="1" thickBot="1">
      <c r="A17" s="31" t="str">
        <f>base!A18</f>
        <v>Kg Adicional</v>
      </c>
      <c r="B17" s="32">
        <f>base!B18</f>
        <v>5.699999999999999</v>
      </c>
      <c r="C17" s="32">
        <f>base!C18</f>
        <v>7</v>
      </c>
      <c r="D17" s="32">
        <f>base!D18</f>
        <v>13.299999999999999</v>
      </c>
      <c r="E17" s="32">
        <f>base!E18</f>
        <v>17.700000000000003</v>
      </c>
      <c r="F17" s="32">
        <f>base!F18</f>
        <v>24.900000000000002</v>
      </c>
      <c r="G17" s="32">
        <f>base!G18</f>
        <v>30.1</v>
      </c>
      <c r="H17" s="32">
        <f>base!H18</f>
        <v>37.9</v>
      </c>
      <c r="I17" s="33">
        <f>base!I18</f>
        <v>47</v>
      </c>
    </row>
    <row r="18" spans="1:9" ht="3" customHeight="1" thickBot="1">
      <c r="A18" s="28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1" t="str">
        <f>base!$A$5</f>
        <v>Escala</v>
      </c>
      <c r="B19" s="345" t="str">
        <f>base!$B$20</f>
        <v>CAPITAL - INTERIOR  *  INTERIOR - CAPITAL  *  INTERIOR - INTERIOR</v>
      </c>
      <c r="C19" s="345"/>
      <c r="D19" s="345"/>
      <c r="E19" s="345"/>
      <c r="F19" s="345"/>
      <c r="G19" s="345"/>
      <c r="H19" s="345"/>
      <c r="I19" s="346"/>
    </row>
    <row r="20" spans="1:9" s="130" customFormat="1" ht="39.75" customHeight="1">
      <c r="A20" s="132" t="str">
        <f>base!$A$6</f>
        <v> Peso(gr)</v>
      </c>
      <c r="B20" s="126" t="str">
        <f>base!$B$6</f>
        <v>Local</v>
      </c>
      <c r="C20" s="126" t="str">
        <f>base!$C$6</f>
        <v>Estadual / Divisa</v>
      </c>
      <c r="D20" s="128" t="str">
        <f>D5</f>
        <v>GO, MG, TO</v>
      </c>
      <c r="E20" s="126" t="str">
        <f>+E5</f>
        <v>MS, MT, RJ, SP</v>
      </c>
      <c r="F20" s="126" t="str">
        <f>+F5</f>
        <v>BA, ES, PI, PR, SC, SE</v>
      </c>
      <c r="G20" s="126" t="str">
        <f>+G5</f>
        <v>AL, MA, PA, RS, AP, AM, CE, PB, PE, RN, RO </v>
      </c>
      <c r="H20" s="126" t="str">
        <f>+H5</f>
        <v>AC, RR</v>
      </c>
      <c r="I20" s="131">
        <f>+I5</f>
        <v>0</v>
      </c>
    </row>
    <row r="21" spans="1:9" ht="15" customHeight="1">
      <c r="A21" s="92" t="str">
        <f>base!$A$7</f>
        <v>até 300</v>
      </c>
      <c r="B21" s="88">
        <f>base!B22</f>
        <v>21</v>
      </c>
      <c r="C21" s="88">
        <f>base!C22</f>
        <v>25.8</v>
      </c>
      <c r="D21" s="88">
        <f>base!D22</f>
        <v>55.6</v>
      </c>
      <c r="E21" s="88">
        <f>base!E22</f>
        <v>70.8</v>
      </c>
      <c r="F21" s="88">
        <f>base!F22</f>
        <v>85.5</v>
      </c>
      <c r="G21" s="88">
        <f>base!G22</f>
        <v>98</v>
      </c>
      <c r="H21" s="88">
        <f>base!H22</f>
        <v>116.1</v>
      </c>
      <c r="I21" s="97">
        <f>base!I22</f>
        <v>152.6</v>
      </c>
    </row>
    <row r="22" spans="1:9" ht="15" customHeight="1">
      <c r="A22" s="94" t="str">
        <f>base!$A$8</f>
        <v>301 a 1000</v>
      </c>
      <c r="B22" s="90">
        <f>base!B23</f>
        <v>22.5</v>
      </c>
      <c r="C22" s="90">
        <f>base!C23</f>
        <v>27.700000000000003</v>
      </c>
      <c r="D22" s="90">
        <f>base!D23</f>
        <v>58.4</v>
      </c>
      <c r="E22" s="90">
        <f>base!E23</f>
        <v>75</v>
      </c>
      <c r="F22" s="90">
        <f>base!F23</f>
        <v>90.69999999999999</v>
      </c>
      <c r="G22" s="90">
        <f>base!G23</f>
        <v>104.19999999999999</v>
      </c>
      <c r="H22" s="90">
        <f>base!H23</f>
        <v>123.39999999999999</v>
      </c>
      <c r="I22" s="98">
        <f>base!I23</f>
        <v>161.29999999999998</v>
      </c>
    </row>
    <row r="23" spans="1:9" ht="15" customHeight="1">
      <c r="A23" s="92" t="str">
        <f>base!$A$9</f>
        <v>1001 a 2000</v>
      </c>
      <c r="B23" s="88">
        <f>base!B24</f>
        <v>24.900000000000002</v>
      </c>
      <c r="C23" s="88">
        <f>base!C24</f>
        <v>30.3</v>
      </c>
      <c r="D23" s="88">
        <f>base!D24</f>
        <v>73</v>
      </c>
      <c r="E23" s="88">
        <f>base!E24</f>
        <v>92.6</v>
      </c>
      <c r="F23" s="88">
        <f>base!F24</f>
        <v>111.5</v>
      </c>
      <c r="G23" s="88">
        <f>base!G24</f>
        <v>127.3</v>
      </c>
      <c r="H23" s="88">
        <f>base!H24</f>
        <v>149.6</v>
      </c>
      <c r="I23" s="97">
        <f>base!I24</f>
        <v>191.5</v>
      </c>
    </row>
    <row r="24" spans="1:9" ht="15" customHeight="1">
      <c r="A24" s="94" t="str">
        <f>base!$A$10</f>
        <v>2001 a 3000</v>
      </c>
      <c r="B24" s="90">
        <f>base!B25</f>
        <v>27.200000000000003</v>
      </c>
      <c r="C24" s="90">
        <f>base!C25</f>
        <v>33.2</v>
      </c>
      <c r="D24" s="90">
        <f>base!D25</f>
        <v>87.5</v>
      </c>
      <c r="E24" s="90">
        <f>base!E25</f>
        <v>107.39999999999999</v>
      </c>
      <c r="F24" s="90">
        <f>base!F25</f>
        <v>137.5</v>
      </c>
      <c r="G24" s="90">
        <f>base!G25</f>
        <v>160.9</v>
      </c>
      <c r="H24" s="90">
        <f>base!H25</f>
        <v>196.79999999999998</v>
      </c>
      <c r="I24" s="98">
        <f>base!I25</f>
        <v>253.29999999999998</v>
      </c>
    </row>
    <row r="25" spans="1:9" ht="15" customHeight="1">
      <c r="A25" s="92" t="str">
        <f>base!$A$11</f>
        <v>3001 a 4000</v>
      </c>
      <c r="B25" s="88">
        <f>base!B26</f>
        <v>30</v>
      </c>
      <c r="C25" s="88">
        <f>base!C26</f>
        <v>36.6</v>
      </c>
      <c r="D25" s="88">
        <f>base!D26</f>
        <v>95.3</v>
      </c>
      <c r="E25" s="88">
        <f>base!E26</f>
        <v>118.1</v>
      </c>
      <c r="F25" s="88">
        <f>base!F26</f>
        <v>152.29999999999998</v>
      </c>
      <c r="G25" s="88">
        <f>base!G26</f>
        <v>178.7</v>
      </c>
      <c r="H25" s="88">
        <f>base!H26</f>
        <v>219.5</v>
      </c>
      <c r="I25" s="97">
        <f>base!I26</f>
        <v>281.20000000000005</v>
      </c>
    </row>
    <row r="26" spans="1:9" ht="15" customHeight="1">
      <c r="A26" s="94" t="str">
        <f>base!$A$12</f>
        <v>4001 a 5000</v>
      </c>
      <c r="B26" s="90">
        <f>base!B27</f>
        <v>31.900000000000002</v>
      </c>
      <c r="C26" s="90">
        <f>base!C27</f>
        <v>39.4</v>
      </c>
      <c r="D26" s="90">
        <f>base!D27</f>
        <v>115.1</v>
      </c>
      <c r="E26" s="90">
        <f>base!E27</f>
        <v>140.1</v>
      </c>
      <c r="F26" s="90">
        <f>base!F27</f>
        <v>177.9</v>
      </c>
      <c r="G26" s="90">
        <f>base!G27</f>
        <v>207</v>
      </c>
      <c r="H26" s="90">
        <f>base!H27</f>
        <v>251.29999999999998</v>
      </c>
      <c r="I26" s="98">
        <f>base!I27</f>
        <v>317.6</v>
      </c>
    </row>
    <row r="27" spans="1:9" ht="15" customHeight="1">
      <c r="A27" s="92" t="str">
        <f>base!$A$13</f>
        <v>5001 a 6000</v>
      </c>
      <c r="B27" s="88">
        <f>base!B28</f>
        <v>34.2</v>
      </c>
      <c r="C27" s="88">
        <f>base!C28</f>
        <v>42.5</v>
      </c>
      <c r="D27" s="88">
        <f>base!D28</f>
        <v>121.69999999999999</v>
      </c>
      <c r="E27" s="88">
        <f>base!E28</f>
        <v>148.9</v>
      </c>
      <c r="F27" s="88">
        <f>base!F28</f>
        <v>190.2</v>
      </c>
      <c r="G27" s="88">
        <f>base!G28</f>
        <v>221.9</v>
      </c>
      <c r="H27" s="88">
        <f>base!H28</f>
        <v>270.3</v>
      </c>
      <c r="I27" s="97">
        <f>base!I28</f>
        <v>340.90000000000003</v>
      </c>
    </row>
    <row r="28" spans="1:9" ht="15" customHeight="1">
      <c r="A28" s="94" t="str">
        <f>base!$A$14</f>
        <v>6001 a 7000</v>
      </c>
      <c r="B28" s="90">
        <f>base!B29</f>
        <v>36.7</v>
      </c>
      <c r="C28" s="90">
        <f>base!C29</f>
        <v>45.5</v>
      </c>
      <c r="D28" s="90">
        <f>base!D29</f>
        <v>129.4</v>
      </c>
      <c r="E28" s="90">
        <f>base!E29</f>
        <v>159.29999999999998</v>
      </c>
      <c r="F28" s="90">
        <f>base!F29</f>
        <v>204.79999999999998</v>
      </c>
      <c r="G28" s="90">
        <f>base!G29</f>
        <v>239.4</v>
      </c>
      <c r="H28" s="90">
        <f>base!H29</f>
        <v>292.3</v>
      </c>
      <c r="I28" s="98">
        <f>base!I29</f>
        <v>368.6</v>
      </c>
    </row>
    <row r="29" spans="1:9" ht="15" customHeight="1">
      <c r="A29" s="92" t="str">
        <f>base!$A$15</f>
        <v>7001 a 8000</v>
      </c>
      <c r="B29" s="88">
        <f>base!B30</f>
        <v>39</v>
      </c>
      <c r="C29" s="88">
        <f>base!C30</f>
        <v>48.800000000000004</v>
      </c>
      <c r="D29" s="88">
        <f>base!D30</f>
        <v>143.9</v>
      </c>
      <c r="E29" s="88">
        <f>base!E30</f>
        <v>176.5</v>
      </c>
      <c r="F29" s="88">
        <f>base!F30</f>
        <v>226.29999999999998</v>
      </c>
      <c r="G29" s="88">
        <f>base!G30</f>
        <v>264.20000000000005</v>
      </c>
      <c r="H29" s="88">
        <f>base!H30</f>
        <v>321.8</v>
      </c>
      <c r="I29" s="97">
        <f>base!I30</f>
        <v>403.40000000000003</v>
      </c>
    </row>
    <row r="30" spans="1:9" ht="15" customHeight="1">
      <c r="A30" s="94" t="str">
        <f>base!$A$16</f>
        <v>8001 a 9000</v>
      </c>
      <c r="B30" s="90">
        <f>base!B31</f>
        <v>41.6</v>
      </c>
      <c r="C30" s="90">
        <f>base!C31</f>
        <v>51.9</v>
      </c>
      <c r="D30" s="90">
        <f>base!D31</f>
        <v>151.9</v>
      </c>
      <c r="E30" s="90">
        <f>base!E31</f>
        <v>187</v>
      </c>
      <c r="F30" s="90">
        <f>base!F31</f>
        <v>241.2</v>
      </c>
      <c r="G30" s="90">
        <f>base!G31</f>
        <v>282.1</v>
      </c>
      <c r="H30" s="90">
        <f>base!H31</f>
        <v>344.40000000000003</v>
      </c>
      <c r="I30" s="98">
        <f>base!I31</f>
        <v>431.3</v>
      </c>
    </row>
    <row r="31" spans="1:9" ht="15" customHeight="1" thickBot="1">
      <c r="A31" s="99" t="str">
        <f>base!$A$17</f>
        <v>9001 a 10000</v>
      </c>
      <c r="B31" s="102">
        <f>base!B32</f>
        <v>43.9</v>
      </c>
      <c r="C31" s="102">
        <f>base!C32</f>
        <v>55.4</v>
      </c>
      <c r="D31" s="102">
        <f>base!D32</f>
        <v>159.5</v>
      </c>
      <c r="E31" s="102">
        <f>base!E32</f>
        <v>197.5</v>
      </c>
      <c r="F31" s="102">
        <f>base!F32</f>
        <v>255.9</v>
      </c>
      <c r="G31" s="102">
        <f>base!G32</f>
        <v>299.90000000000003</v>
      </c>
      <c r="H31" s="102">
        <f>base!H32</f>
        <v>367</v>
      </c>
      <c r="I31" s="103">
        <f>base!I32</f>
        <v>459.5</v>
      </c>
    </row>
    <row r="32" spans="1:9" ht="19.5" customHeight="1" thickBot="1">
      <c r="A32" s="31" t="str">
        <f>base!A33</f>
        <v>Kg Adicional</v>
      </c>
      <c r="B32" s="32">
        <f>base!B33</f>
        <v>5.699999999999999</v>
      </c>
      <c r="C32" s="32">
        <f>base!C33</f>
        <v>7</v>
      </c>
      <c r="D32" s="32">
        <f>base!D33</f>
        <v>20.1</v>
      </c>
      <c r="E32" s="32">
        <f>base!E33</f>
        <v>24.700000000000003</v>
      </c>
      <c r="F32" s="32">
        <f>base!F33</f>
        <v>31.900000000000002</v>
      </c>
      <c r="G32" s="32">
        <f>base!G33</f>
        <v>37.300000000000004</v>
      </c>
      <c r="H32" s="32">
        <f>base!H33</f>
        <v>45.7</v>
      </c>
      <c r="I32" s="33">
        <f>base!I33</f>
        <v>57.2</v>
      </c>
    </row>
  </sheetData>
  <sheetProtection password="CF7A" sheet="1"/>
  <mergeCells count="4">
    <mergeCell ref="B4:I4"/>
    <mergeCell ref="B19:I19"/>
    <mergeCell ref="A1:I1"/>
    <mergeCell ref="A2:I2"/>
  </mergeCells>
  <printOptions horizontalCentered="1"/>
  <pageMargins left="0" right="0" top="0" bottom="0" header="0" footer="0"/>
  <pageSetup horizontalDpi="600" verticalDpi="600" orientation="landscape" paperSize="9" r:id="rId2"/>
  <ignoredErrors>
    <ignoredError sqref="B6:I16 D21:D31 D18:D19 B18:C31 E18:I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Igor Cabral</cp:lastModifiedBy>
  <cp:lastPrinted>2018-04-17T19:59:08Z</cp:lastPrinted>
  <dcterms:created xsi:type="dcterms:W3CDTF">2000-04-07T18:25:19Z</dcterms:created>
  <dcterms:modified xsi:type="dcterms:W3CDTF">2023-10-27T14:58:29Z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